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H:\Facilities\SUSTAINABILITY\Energy and Water\Green Labs\New Survey Development\"/>
    </mc:Choice>
  </mc:AlternateContent>
  <bookViews>
    <workbookView xWindow="0" yWindow="60" windowWidth="20730" windowHeight="11760"/>
  </bookViews>
  <sheets>
    <sheet name="Survey" sheetId="1" r:id="rId1"/>
    <sheet name="Energy Conservation" sheetId="2" r:id="rId2"/>
    <sheet name="Comfort" sheetId="5" r:id="rId3"/>
    <sheet name="End" sheetId="7" r:id="rId4"/>
  </sheets>
  <calcPr calcId="162913"/>
</workbook>
</file>

<file path=xl/calcChain.xml><?xml version="1.0" encoding="utf-8"?>
<calcChain xmlns="http://schemas.openxmlformats.org/spreadsheetml/2006/main">
  <c r="R21" i="1" l="1"/>
  <c r="M21" i="1"/>
  <c r="R26" i="1"/>
  <c r="M26" i="1"/>
  <c r="R25" i="1"/>
  <c r="M25" i="1"/>
  <c r="R30" i="2"/>
  <c r="R27" i="2"/>
  <c r="R26" i="2"/>
  <c r="R23" i="1" l="1"/>
  <c r="R24" i="1"/>
  <c r="M24" i="1"/>
  <c r="S15" i="2"/>
  <c r="R15" i="2"/>
  <c r="M23" i="1"/>
  <c r="R22" i="1" l="1"/>
  <c r="M22" i="1"/>
  <c r="R20" i="1"/>
  <c r="M20" i="1"/>
  <c r="I20" i="1" l="1"/>
  <c r="R9" i="2"/>
  <c r="R8" i="2"/>
  <c r="R6" i="2" l="1"/>
  <c r="R4" i="2"/>
  <c r="R21" i="2" l="1"/>
  <c r="R11" i="2"/>
  <c r="N27" i="7"/>
  <c r="N26" i="7"/>
  <c r="N25" i="7"/>
  <c r="N24" i="7"/>
  <c r="N23" i="7"/>
  <c r="N22" i="7"/>
  <c r="N21" i="7"/>
  <c r="N20" i="7"/>
  <c r="N19" i="7"/>
  <c r="N18" i="7"/>
  <c r="N15" i="7"/>
  <c r="N14" i="7"/>
  <c r="N13" i="7"/>
  <c r="N12" i="7"/>
  <c r="N11" i="7"/>
  <c r="N10" i="7"/>
  <c r="N9" i="7"/>
  <c r="N8" i="7"/>
  <c r="N7" i="7"/>
  <c r="N6" i="7"/>
  <c r="N5" i="7"/>
  <c r="O28" i="7" l="1"/>
  <c r="O27" i="7"/>
  <c r="O26" i="7"/>
  <c r="O25" i="7"/>
  <c r="O24" i="7"/>
  <c r="O23" i="7"/>
  <c r="O22" i="7"/>
  <c r="O21" i="7"/>
  <c r="O20" i="7"/>
  <c r="O19" i="7"/>
  <c r="O18" i="7"/>
  <c r="O17" i="7"/>
  <c r="O16" i="7"/>
  <c r="O15" i="7"/>
  <c r="O14" i="7"/>
  <c r="O13" i="7"/>
  <c r="O12" i="7"/>
  <c r="O11" i="7"/>
  <c r="O10" i="7"/>
  <c r="O9" i="7"/>
  <c r="O8" i="7"/>
  <c r="O7" i="7"/>
  <c r="O6" i="7"/>
  <c r="O5" i="7"/>
  <c r="N30" i="7" s="1"/>
  <c r="Q16" i="1" s="1"/>
  <c r="K15" i="5" l="1"/>
  <c r="K14" i="5"/>
  <c r="R20" i="2"/>
  <c r="R18" i="2"/>
  <c r="R17" i="2"/>
  <c r="R14" i="2"/>
  <c r="R12" i="2"/>
  <c r="R5" i="2"/>
  <c r="O30" i="2" l="1"/>
  <c r="E20" i="1" s="1"/>
  <c r="K22" i="1" s="1"/>
  <c r="E22" i="1" l="1"/>
</calcChain>
</file>

<file path=xl/comments1.xml><?xml version="1.0" encoding="utf-8"?>
<comments xmlns="http://schemas.openxmlformats.org/spreadsheetml/2006/main">
  <authors>
    <author>user</author>
  </authors>
  <commentList>
    <comment ref="K4" authorId="0" shapeId="0">
      <text>
        <r>
          <rPr>
            <b/>
            <sz val="9"/>
            <color indexed="81"/>
            <rFont val="Tahoma"/>
            <family val="2"/>
          </rPr>
          <t>user:</t>
        </r>
        <r>
          <rPr>
            <sz val="9"/>
            <color indexed="81"/>
            <rFont val="Tahoma"/>
            <family val="2"/>
          </rPr>
          <t xml:space="preserve">
Maybe these should be separate items.
</t>
        </r>
      </text>
    </comment>
  </commentList>
</comments>
</file>

<file path=xl/sharedStrings.xml><?xml version="1.0" encoding="utf-8"?>
<sst xmlns="http://schemas.openxmlformats.org/spreadsheetml/2006/main" count="154" uniqueCount="107">
  <si>
    <t>Department:</t>
  </si>
  <si>
    <t>Proctor Name:</t>
  </si>
  <si>
    <t>RATINGS</t>
  </si>
  <si>
    <t>REQUIRED PERCENTAGE</t>
  </si>
  <si>
    <t>PLATINUM</t>
  </si>
  <si>
    <t>GOLD</t>
  </si>
  <si>
    <t>SILVER</t>
  </si>
  <si>
    <t>BRONZE</t>
  </si>
  <si>
    <t>SUMMARY</t>
  </si>
  <si>
    <t>Points</t>
  </si>
  <si>
    <t>Points Possible</t>
  </si>
  <si>
    <t>Total Points:</t>
  </si>
  <si>
    <t>Percentage:</t>
  </si>
  <si>
    <t>ENERGY CONSERVATION</t>
  </si>
  <si>
    <t>POINTS POSSIBLE</t>
  </si>
  <si>
    <t>Yes</t>
  </si>
  <si>
    <t>No</t>
  </si>
  <si>
    <t xml:space="preserve">Yes </t>
  </si>
  <si>
    <t xml:space="preserve">Are lights turned off when the laboratory is not in use? </t>
  </si>
  <si>
    <t xml:space="preserve">Notes: </t>
  </si>
  <si>
    <t>YES</t>
  </si>
  <si>
    <t>Date:</t>
  </si>
  <si>
    <t>Lab Representative:</t>
  </si>
  <si>
    <t>Does your lab use task lighting or natural lighting when available?</t>
  </si>
  <si>
    <t>Task Lighting</t>
  </si>
  <si>
    <t>Natural Lighting</t>
  </si>
  <si>
    <t>COMMENTS</t>
  </si>
  <si>
    <t>HOT</t>
  </si>
  <si>
    <t>MORNING</t>
  </si>
  <si>
    <t>AFTERNOON</t>
  </si>
  <si>
    <t>NIGHT</t>
  </si>
  <si>
    <t>COLD</t>
  </si>
  <si>
    <t xml:space="preserve">MORNING </t>
  </si>
  <si>
    <t>SPRING</t>
  </si>
  <si>
    <t>SUMMER</t>
  </si>
  <si>
    <t>FALL</t>
  </si>
  <si>
    <t>WINTER</t>
  </si>
  <si>
    <t>LAB COMFORT AND INFORMATION</t>
  </si>
  <si>
    <t>Wattage</t>
  </si>
  <si>
    <t>Monitor Model</t>
  </si>
  <si>
    <t>Dell 1703FP</t>
  </si>
  <si>
    <t>x2</t>
  </si>
  <si>
    <t>Dell P2412H</t>
  </si>
  <si>
    <t>Dell G2410</t>
  </si>
  <si>
    <t>Dell Dimension E521</t>
  </si>
  <si>
    <t>Dell 1909w</t>
  </si>
  <si>
    <t>Acer ET</t>
  </si>
  <si>
    <t>Gateway FPD1730</t>
  </si>
  <si>
    <t>Hyundai L725</t>
  </si>
  <si>
    <t>HP L2045w</t>
  </si>
  <si>
    <t>Samsung Syncmaster 760VTFT</t>
  </si>
  <si>
    <t>Asus VG236</t>
  </si>
  <si>
    <t>OTHER</t>
  </si>
  <si>
    <t>Computer Model</t>
  </si>
  <si>
    <t>HP Compaq</t>
  </si>
  <si>
    <t>HP Ultra VCA 1280</t>
  </si>
  <si>
    <t>Gateway E4000 Deluxe</t>
  </si>
  <si>
    <t>Dell Precision T7500</t>
  </si>
  <si>
    <t>Acer Aspire T-180</t>
  </si>
  <si>
    <t>Other</t>
  </si>
  <si>
    <t xml:space="preserve">Approx Power Usage  </t>
  </si>
  <si>
    <t>W</t>
  </si>
  <si>
    <t>LAB DEVICE WATTAGE</t>
  </si>
  <si>
    <t xml:space="preserve">QTY </t>
  </si>
  <si>
    <t>Notes</t>
  </si>
  <si>
    <t xml:space="preserve">Questions, Comments, Concerns? Email: Conserve@uccs.edu </t>
  </si>
  <si>
    <t xml:space="preserve">Areas of Excellence </t>
  </si>
  <si>
    <t>Areas for Improvement</t>
  </si>
  <si>
    <t>Is the lab hot or cold at any time of day?</t>
  </si>
  <si>
    <t>Is the lab hot or cold in any season?</t>
  </si>
  <si>
    <t xml:space="preserve">Building/Room Number: </t>
  </si>
  <si>
    <t xml:space="preserve">When making purchases of equipment does the lab take into account the energy efficiency of the equipment? </t>
  </si>
  <si>
    <t>NO</t>
  </si>
  <si>
    <t>Some of the equipment</t>
  </si>
  <si>
    <t xml:space="preserve">Is there natural light in your lab? </t>
  </si>
  <si>
    <t>Educational Information on Green Labs</t>
  </si>
  <si>
    <t>Include information regarding laboratory sustainability  best business practices during lab orientation training in addition to laboratory safety training.  Ensure staff meetings and other means of communication include information on sustainability and Green Lab practices.  When possible, combine orders and share resources with neighboring laboratories.</t>
  </si>
  <si>
    <t>(719) 255-3212</t>
  </si>
  <si>
    <t>(719) 255-3089 </t>
  </si>
  <si>
    <t>Environmental Health and Safety  Ron Honn:  rhonn@uccs.edu     Cynthia Norton: cnorton@uccs.edu</t>
  </si>
  <si>
    <t>Dell OptiPlex GX270</t>
  </si>
  <si>
    <t>Dell OptiPlex 330</t>
  </si>
  <si>
    <t>Dell OptiPlex 780</t>
  </si>
  <si>
    <t>Dell OptiPlex 980</t>
  </si>
  <si>
    <t>Dell OptiPlex 990</t>
  </si>
  <si>
    <t xml:space="preserve">Temperature Information </t>
  </si>
  <si>
    <t xml:space="preserve">Interior Wall: </t>
  </si>
  <si>
    <t xml:space="preserve">Exterior Wall: </t>
  </si>
  <si>
    <t xml:space="preserve">Other Temperature Observations: </t>
  </si>
  <si>
    <t>BLDG ###</t>
  </si>
  <si>
    <t>DEPARTMENT</t>
  </si>
  <si>
    <t>##/##/####</t>
  </si>
  <si>
    <t>PROCTOR NAME</t>
  </si>
  <si>
    <t>LAB REP NAME EMAIL@uccs.edu</t>
  </si>
  <si>
    <t>Greening of the Office</t>
  </si>
  <si>
    <t>Have you heard about Greening of the Office?</t>
  </si>
  <si>
    <t>Would you be willing to participate?</t>
  </si>
  <si>
    <t>Has your lab developed maintenance schedules for scientific equipment?</t>
  </si>
  <si>
    <t xml:space="preserve">Is equipment turned off when not in use? </t>
  </si>
  <si>
    <t>Total Points Possible</t>
  </si>
  <si>
    <t>Total Points Earned</t>
  </si>
  <si>
    <t>N/A</t>
  </si>
  <si>
    <t>Base Participation:</t>
  </si>
  <si>
    <t>Does the lab have occupancy sensors that work properly?</t>
  </si>
  <si>
    <t>Are fans or space heaters being used for thermal comfort?</t>
  </si>
  <si>
    <t>Are staff and students trained on optimal energy usage for equipment</t>
  </si>
  <si>
    <t>Are staff and students encouraged to recycle?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</si>
</sst>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2">
    <font>
      <sz val="11"/>
      <color theme="1"/>
      <name val="Calibri"/>
      <family val="2"/>
      <scheme val="minor"/>
    </font>
    <font>
      <sz val="11"/>
      <color rgb="FFFF0000"/>
      <name val="Calibri"/>
      <family val="2"/>
      <scheme val="minor"/>
    </font>
    <font>
      <b/>
      <sz val="11"/>
      <color theme="1"/>
      <name val="Calibri"/>
      <family val="2"/>
      <scheme val="minor"/>
    </font>
    <font>
      <u/>
      <sz val="11"/>
      <color theme="1"/>
      <name val="Aharoni"/>
      <charset val="177"/>
    </font>
    <font>
      <u/>
      <sz val="11"/>
      <color theme="1"/>
      <name val="Calibri"/>
      <family val="2"/>
      <scheme val="minor"/>
    </font>
    <font>
      <sz val="11"/>
      <color theme="1"/>
      <name val="Aharoni"/>
      <charset val="177"/>
    </font>
    <font>
      <sz val="12"/>
      <color theme="1"/>
      <name val="Aharoni"/>
      <charset val="177"/>
    </font>
    <font>
      <sz val="14"/>
      <color theme="1"/>
      <name val="Aharoni"/>
      <charset val="177"/>
    </font>
    <font>
      <b/>
      <sz val="14"/>
      <color theme="1"/>
      <name val="Aharoni"/>
      <charset val="177"/>
    </font>
    <font>
      <sz val="16"/>
      <color theme="1"/>
      <name val="Aharoni"/>
      <charset val="177"/>
    </font>
    <font>
      <sz val="22"/>
      <color theme="1"/>
      <name val="Aharoni"/>
      <charset val="177"/>
    </font>
    <font>
      <sz val="11"/>
      <name val="Calibri"/>
      <family val="2"/>
      <scheme val="minor"/>
    </font>
    <font>
      <sz val="28"/>
      <color theme="1"/>
      <name val="Aharoni"/>
      <charset val="177"/>
    </font>
    <font>
      <u/>
      <sz val="11"/>
      <color theme="10"/>
      <name val="Calibri"/>
      <family val="2"/>
      <scheme val="minor"/>
    </font>
    <font>
      <sz val="11"/>
      <name val="Aharoni"/>
      <charset val="177"/>
    </font>
    <font>
      <sz val="11"/>
      <name val="Arial"/>
      <family val="2"/>
    </font>
    <font>
      <i/>
      <sz val="16"/>
      <name val="Georgia"/>
      <family val="1"/>
    </font>
    <font>
      <sz val="9"/>
      <name val="Georgia"/>
      <family val="1"/>
    </font>
    <font>
      <sz val="11"/>
      <color theme="0"/>
      <name val="Calibri"/>
      <family val="2"/>
      <scheme val="minor"/>
    </font>
    <font>
      <sz val="24"/>
      <color theme="1"/>
      <name val="Aharoni"/>
      <charset val="177"/>
    </font>
    <font>
      <sz val="20"/>
      <color theme="1"/>
      <name val="Calibri"/>
      <family val="2"/>
      <scheme val="minor"/>
    </font>
    <font>
      <sz val="11"/>
      <color rgb="FF666666"/>
      <name val="Arial"/>
      <family val="2"/>
    </font>
    <font>
      <b/>
      <sz val="10"/>
      <color rgb="FF008200"/>
      <name val="Calibri"/>
      <family val="2"/>
      <scheme val="minor"/>
    </font>
    <font>
      <b/>
      <sz val="10"/>
      <color theme="1"/>
      <name val="Calibri"/>
      <family val="2"/>
      <scheme val="minor"/>
    </font>
    <font>
      <sz val="9"/>
      <color indexed="81"/>
      <name val="Tahoma"/>
      <family val="2"/>
    </font>
    <font>
      <b/>
      <sz val="9"/>
      <color indexed="81"/>
      <name val="Tahoma"/>
      <family val="2"/>
    </font>
    <font>
      <b/>
      <sz val="11"/>
      <color theme="0"/>
      <name val="Calibri"/>
      <family val="2"/>
      <scheme val="minor"/>
    </font>
    <font>
      <b/>
      <sz val="11"/>
      <name val="Aharoni"/>
      <charset val="177"/>
    </font>
    <font>
      <b/>
      <sz val="18"/>
      <name val="Aharoni"/>
      <charset val="177"/>
    </font>
    <font>
      <sz val="18"/>
      <name val="Aharoni"/>
      <charset val="177"/>
    </font>
    <font>
      <sz val="16"/>
      <name val="Calibri"/>
      <family val="2"/>
      <scheme val="minor"/>
    </font>
    <font>
      <sz val="22"/>
      <name val="Calibri"/>
      <family val="2"/>
      <scheme val="minor"/>
    </font>
  </fonts>
  <fills count="21">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rgb="FF008200"/>
        <bgColor indexed="64"/>
      </patternFill>
    </fill>
    <fill>
      <patternFill patternType="solid">
        <fgColor theme="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9" tint="-0.499984740745262"/>
        <bgColor indexed="64"/>
      </patternFill>
    </fill>
    <fill>
      <patternFill patternType="solid">
        <fgColor theme="0" tint="-0.24994659260841701"/>
        <bgColor indexed="64"/>
      </patternFill>
    </fill>
    <fill>
      <patternFill patternType="solid">
        <fgColor rgb="FFFFCC00"/>
        <bgColor indexed="64"/>
      </patternFill>
    </fill>
    <fill>
      <patternFill patternType="solid">
        <fgColor theme="2" tint="-0.499984740745262"/>
        <bgColor indexed="64"/>
      </patternFill>
    </fill>
    <fill>
      <patternFill patternType="solid">
        <fgColor theme="7" tint="-0.499984740745262"/>
        <bgColor indexed="64"/>
      </patternFill>
    </fill>
    <fill>
      <patternFill patternType="solid">
        <fgColor rgb="FFFFFF00"/>
        <bgColor indexed="64"/>
      </patternFill>
    </fill>
    <fill>
      <patternFill patternType="solid">
        <fgColor theme="9"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s>
  <cellStyleXfs count="2">
    <xf numFmtId="0" fontId="0" fillId="0" borderId="0"/>
    <xf numFmtId="0" fontId="13" fillId="0" borderId="0" applyNumberFormat="0" applyFill="0" applyBorder="0" applyAlignment="0" applyProtection="0"/>
  </cellStyleXfs>
  <cellXfs count="479">
    <xf numFmtId="0" fontId="0" fillId="0" borderId="0" xfId="0"/>
    <xf numFmtId="0" fontId="0" fillId="0" borderId="0" xfId="0" applyBorder="1"/>
    <xf numFmtId="0" fontId="0" fillId="0" borderId="0" xfId="0" applyFill="1" applyBorder="1"/>
    <xf numFmtId="0" fontId="0" fillId="0" borderId="0" xfId="0" applyFill="1" applyBorder="1" applyAlignment="1">
      <alignment horizontal="left"/>
    </xf>
    <xf numFmtId="0" fontId="11" fillId="5" borderId="2" xfId="0" applyFont="1" applyFill="1" applyBorder="1"/>
    <xf numFmtId="0" fontId="11" fillId="5" borderId="7" xfId="0" applyFont="1" applyFill="1" applyBorder="1"/>
    <xf numFmtId="0" fontId="11" fillId="5" borderId="0" xfId="0" applyFont="1" applyFill="1" applyBorder="1"/>
    <xf numFmtId="0" fontId="4" fillId="0" borderId="0" xfId="0" applyFont="1" applyBorder="1" applyAlignment="1">
      <alignment vertical="center"/>
    </xf>
    <xf numFmtId="0" fontId="5" fillId="0" borderId="0" xfId="0" applyFont="1" applyBorder="1" applyAlignment="1">
      <alignment vertical="center"/>
    </xf>
    <xf numFmtId="0" fontId="0" fillId="0" borderId="0" xfId="0" applyAlignment="1"/>
    <xf numFmtId="0" fontId="3" fillId="0" borderId="0" xfId="0" applyFont="1" applyBorder="1" applyAlignment="1">
      <alignment vertical="center"/>
    </xf>
    <xf numFmtId="0" fontId="0" fillId="0" borderId="0" xfId="0" applyBorder="1" applyAlignment="1"/>
    <xf numFmtId="0" fontId="11" fillId="5" borderId="2" xfId="0" applyFont="1" applyFill="1" applyBorder="1" applyAlignment="1"/>
    <xf numFmtId="0" fontId="11" fillId="5" borderId="7" xfId="0" applyFont="1" applyFill="1" applyBorder="1" applyAlignment="1"/>
    <xf numFmtId="0" fontId="11" fillId="0" borderId="0" xfId="0" applyFont="1" applyFill="1" applyBorder="1"/>
    <xf numFmtId="0" fontId="11" fillId="0" borderId="0" xfId="0" applyFont="1"/>
    <xf numFmtId="0" fontId="11" fillId="0" borderId="0" xfId="0" applyFont="1" applyFill="1" applyBorder="1" applyAlignment="1">
      <alignment horizontal="center"/>
    </xf>
    <xf numFmtId="0" fontId="11" fillId="0" borderId="5" xfId="0" applyFont="1" applyFill="1" applyBorder="1" applyAlignment="1">
      <alignment horizontal="center"/>
    </xf>
    <xf numFmtId="0" fontId="11" fillId="0" borderId="5" xfId="0" applyFont="1" applyFill="1" applyBorder="1"/>
    <xf numFmtId="0" fontId="11" fillId="0" borderId="4" xfId="0" applyFont="1" applyFill="1" applyBorder="1" applyAlignment="1">
      <alignment horizontal="center"/>
    </xf>
    <xf numFmtId="0" fontId="11" fillId="7" borderId="1" xfId="0" applyFont="1" applyFill="1" applyBorder="1" applyAlignment="1">
      <alignment horizontal="center"/>
    </xf>
    <xf numFmtId="0" fontId="11" fillId="7" borderId="4" xfId="0" applyFont="1" applyFill="1" applyBorder="1" applyAlignment="1">
      <alignment horizontal="center"/>
    </xf>
    <xf numFmtId="0" fontId="11" fillId="7" borderId="6" xfId="0" applyFont="1" applyFill="1" applyBorder="1" applyAlignment="1">
      <alignment horizontal="center"/>
    </xf>
    <xf numFmtId="0" fontId="11" fillId="0" borderId="4" xfId="0" applyFont="1" applyFill="1" applyBorder="1"/>
    <xf numFmtId="0" fontId="0" fillId="9" borderId="1" xfId="0" applyFill="1" applyBorder="1"/>
    <xf numFmtId="0" fontId="0" fillId="9" borderId="2" xfId="0" applyFill="1" applyBorder="1"/>
    <xf numFmtId="0" fontId="0" fillId="9" borderId="3" xfId="0" applyFill="1" applyBorder="1"/>
    <xf numFmtId="0" fontId="11" fillId="0" borderId="0" xfId="0" applyFont="1" applyAlignment="1">
      <alignment horizontal="center"/>
    </xf>
    <xf numFmtId="0" fontId="11" fillId="0" borderId="0" xfId="0" applyFont="1" applyFill="1"/>
    <xf numFmtId="0" fontId="11" fillId="0" borderId="0" xfId="0" applyFont="1" applyFill="1" applyBorder="1" applyAlignment="1">
      <alignment horizontal="left" vertical="center"/>
    </xf>
    <xf numFmtId="0" fontId="14" fillId="0" borderId="4" xfId="0" applyFont="1" applyFill="1" applyBorder="1" applyAlignment="1"/>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6" fillId="0" borderId="0" xfId="0" applyFont="1" applyAlignment="1">
      <alignment horizontal="left" vertical="center" indent="5"/>
    </xf>
    <xf numFmtId="0" fontId="17" fillId="0" borderId="0" xfId="0" applyFont="1" applyAlignment="1">
      <alignment horizontal="left" vertical="center" indent="5"/>
    </xf>
    <xf numFmtId="0" fontId="11" fillId="0" borderId="0" xfId="0" applyFont="1" applyFill="1" applyBorder="1" applyAlignment="1">
      <alignment horizontal="center" vertical="center"/>
    </xf>
    <xf numFmtId="0" fontId="0" fillId="9" borderId="4" xfId="0" applyFill="1" applyBorder="1"/>
    <xf numFmtId="0" fontId="0" fillId="9" borderId="0" xfId="0" applyFill="1" applyBorder="1"/>
    <xf numFmtId="0" fontId="0" fillId="9" borderId="5" xfId="0" applyFill="1" applyBorder="1"/>
    <xf numFmtId="0" fontId="0" fillId="0" borderId="10" xfId="0" applyBorder="1"/>
    <xf numFmtId="0" fontId="0" fillId="0" borderId="11" xfId="0" applyBorder="1"/>
    <xf numFmtId="0" fontId="0" fillId="9" borderId="0" xfId="0" applyFill="1" applyBorder="1" applyAlignment="1">
      <alignment horizontal="left"/>
    </xf>
    <xf numFmtId="0" fontId="0" fillId="9" borderId="5" xfId="0" applyFill="1" applyBorder="1" applyAlignment="1">
      <alignment horizontal="left"/>
    </xf>
    <xf numFmtId="9" fontId="7" fillId="9" borderId="0" xfId="0" applyNumberFormat="1" applyFont="1" applyFill="1" applyBorder="1" applyAlignment="1">
      <alignment vertical="top"/>
    </xf>
    <xf numFmtId="0" fontId="2" fillId="9" borderId="4" xfId="0" applyFont="1" applyFill="1" applyBorder="1" applyAlignment="1">
      <alignment vertical="center"/>
    </xf>
    <xf numFmtId="0" fontId="3" fillId="9" borderId="5" xfId="0" applyFont="1" applyFill="1" applyBorder="1" applyAlignment="1">
      <alignment vertical="center"/>
    </xf>
    <xf numFmtId="0" fontId="5" fillId="9" borderId="4" xfId="0" applyFont="1" applyFill="1" applyBorder="1" applyAlignment="1">
      <alignment vertical="center"/>
    </xf>
    <xf numFmtId="0" fontId="5" fillId="9" borderId="5" xfId="0" applyFont="1" applyFill="1" applyBorder="1" applyAlignment="1">
      <alignment vertical="center"/>
    </xf>
    <xf numFmtId="0" fontId="6" fillId="9" borderId="4" xfId="0" applyFont="1" applyFill="1" applyBorder="1" applyAlignment="1">
      <alignment vertical="center"/>
    </xf>
    <xf numFmtId="0" fontId="6" fillId="9" borderId="5" xfId="0" applyFont="1" applyFill="1" applyBorder="1" applyAlignment="1">
      <alignment vertical="center"/>
    </xf>
    <xf numFmtId="9" fontId="7" fillId="9" borderId="4" xfId="0" applyNumberFormat="1" applyFont="1" applyFill="1" applyBorder="1" applyAlignment="1">
      <alignment vertical="top"/>
    </xf>
    <xf numFmtId="9" fontId="7" fillId="9" borderId="5" xfId="0" applyNumberFormat="1" applyFont="1" applyFill="1" applyBorder="1" applyAlignment="1">
      <alignment vertical="top"/>
    </xf>
    <xf numFmtId="9" fontId="8" fillId="9" borderId="4" xfId="0" applyNumberFormat="1" applyFont="1" applyFill="1" applyBorder="1" applyAlignment="1">
      <alignment vertical="top"/>
    </xf>
    <xf numFmtId="9" fontId="8" fillId="9" borderId="5" xfId="0" applyNumberFormat="1" applyFont="1" applyFill="1" applyBorder="1" applyAlignment="1">
      <alignment vertical="top"/>
    </xf>
    <xf numFmtId="0" fontId="18" fillId="0" borderId="0" xfId="0" applyFont="1"/>
    <xf numFmtId="0" fontId="0" fillId="0" borderId="0" xfId="0" applyFill="1"/>
    <xf numFmtId="0" fontId="0" fillId="10" borderId="10" xfId="0" applyFill="1" applyBorder="1"/>
    <xf numFmtId="0" fontId="0" fillId="10" borderId="11" xfId="0" applyFill="1" applyBorder="1"/>
    <xf numFmtId="0" fontId="0" fillId="3" borderId="10" xfId="0" applyFill="1" applyBorder="1" applyAlignment="1">
      <alignment horizontal="right"/>
    </xf>
    <xf numFmtId="0" fontId="0" fillId="3" borderId="12" xfId="0" applyFill="1" applyBorder="1"/>
    <xf numFmtId="0" fontId="0" fillId="11" borderId="10" xfId="0" applyFill="1" applyBorder="1" applyAlignment="1">
      <alignment horizontal="center"/>
    </xf>
    <xf numFmtId="0" fontId="0" fillId="11" borderId="12" xfId="0" applyFill="1" applyBorder="1"/>
    <xf numFmtId="0" fontId="0" fillId="11" borderId="10" xfId="0" applyFill="1" applyBorder="1"/>
    <xf numFmtId="0" fontId="11" fillId="5" borderId="2" xfId="0" applyFont="1" applyFill="1" applyBorder="1" applyAlignment="1">
      <alignment horizontal="left"/>
    </xf>
    <xf numFmtId="0" fontId="11" fillId="0" borderId="0" xfId="0" applyFont="1" applyFill="1" applyBorder="1" applyAlignment="1">
      <alignment horizontal="left" vertical="top"/>
    </xf>
    <xf numFmtId="0" fontId="11" fillId="0" borderId="0" xfId="0" applyFont="1" applyFill="1" applyBorder="1" applyAlignment="1">
      <alignment horizontal="left"/>
    </xf>
    <xf numFmtId="0" fontId="11" fillId="5" borderId="7" xfId="0" applyFont="1" applyFill="1" applyBorder="1" applyAlignment="1">
      <alignment horizontal="left"/>
    </xf>
    <xf numFmtId="0" fontId="11" fillId="5" borderId="8" xfId="0" applyFont="1" applyFill="1" applyBorder="1" applyAlignment="1">
      <alignment horizontal="left"/>
    </xf>
    <xf numFmtId="0" fontId="11" fillId="5" borderId="3" xfId="0" applyFont="1" applyFill="1" applyBorder="1" applyAlignment="1">
      <alignment horizontal="left"/>
    </xf>
    <xf numFmtId="0" fontId="0" fillId="6" borderId="6" xfId="0" applyFill="1" applyBorder="1"/>
    <xf numFmtId="0" fontId="0" fillId="6" borderId="8" xfId="0" applyFill="1" applyBorder="1"/>
    <xf numFmtId="0" fontId="11" fillId="6" borderId="0" xfId="0" applyFont="1" applyFill="1" applyBorder="1" applyAlignment="1">
      <alignment horizontal="left" vertical="top"/>
    </xf>
    <xf numFmtId="0" fontId="11" fillId="6" borderId="5" xfId="0" applyFont="1" applyFill="1" applyBorder="1" applyAlignment="1">
      <alignment horizontal="left" vertical="top"/>
    </xf>
    <xf numFmtId="0" fontId="11" fillId="6" borderId="4" xfId="0" applyFont="1" applyFill="1" applyBorder="1" applyAlignment="1">
      <alignment horizontal="center"/>
    </xf>
    <xf numFmtId="0" fontId="11" fillId="6" borderId="0" xfId="0" applyFont="1" applyFill="1" applyBorder="1" applyAlignment="1">
      <alignment horizontal="center"/>
    </xf>
    <xf numFmtId="0" fontId="11" fillId="6" borderId="5" xfId="0" applyFont="1" applyFill="1" applyBorder="1" applyAlignment="1">
      <alignment horizontal="center"/>
    </xf>
    <xf numFmtId="0" fontId="11" fillId="0" borderId="0" xfId="0" applyFont="1" applyFill="1" applyBorder="1" applyAlignment="1">
      <alignment horizontal="left" vertical="top"/>
    </xf>
    <xf numFmtId="0" fontId="11" fillId="0" borderId="0" xfId="0" applyFont="1" applyFill="1" applyBorder="1" applyAlignment="1">
      <alignment horizontal="left"/>
    </xf>
    <xf numFmtId="0" fontId="11" fillId="0" borderId="0" xfId="0" applyFont="1" applyFill="1" applyBorder="1" applyAlignment="1">
      <alignment horizontal="center"/>
    </xf>
    <xf numFmtId="0" fontId="11" fillId="6" borderId="1" xfId="0" applyFont="1" applyFill="1" applyBorder="1" applyAlignment="1">
      <alignment horizontal="left" vertical="top"/>
    </xf>
    <xf numFmtId="0" fontId="11" fillId="6" borderId="2" xfId="0" applyFont="1" applyFill="1" applyBorder="1" applyAlignment="1">
      <alignment horizontal="left" vertical="top"/>
    </xf>
    <xf numFmtId="0" fontId="11" fillId="6" borderId="3" xfId="0" applyFont="1" applyFill="1" applyBorder="1" applyAlignment="1">
      <alignment horizontal="left" vertical="top"/>
    </xf>
    <xf numFmtId="0" fontId="11" fillId="6" borderId="6" xfId="0" applyFont="1" applyFill="1" applyBorder="1" applyAlignment="1">
      <alignment horizontal="left" vertical="top"/>
    </xf>
    <xf numFmtId="0" fontId="11" fillId="6" borderId="7" xfId="0" applyFont="1" applyFill="1" applyBorder="1" applyAlignment="1">
      <alignment horizontal="left" vertical="top"/>
    </xf>
    <xf numFmtId="0" fontId="11" fillId="6" borderId="8" xfId="0" applyFont="1" applyFill="1" applyBorder="1" applyAlignment="1">
      <alignment horizontal="left" vertical="top"/>
    </xf>
    <xf numFmtId="0" fontId="0" fillId="6" borderId="1" xfId="0" applyFill="1" applyBorder="1"/>
    <xf numFmtId="0" fontId="0" fillId="6" borderId="2" xfId="0" applyFill="1" applyBorder="1"/>
    <xf numFmtId="0" fontId="0" fillId="6" borderId="4" xfId="0" applyFill="1" applyBorder="1"/>
    <xf numFmtId="0" fontId="0" fillId="6" borderId="0" xfId="0" applyFill="1" applyBorder="1"/>
    <xf numFmtId="0" fontId="1" fillId="6" borderId="4" xfId="0" applyFont="1" applyFill="1" applyBorder="1" applyAlignment="1"/>
    <xf numFmtId="0" fontId="1" fillId="6" borderId="0" xfId="0" applyFont="1" applyFill="1" applyBorder="1" applyAlignment="1"/>
    <xf numFmtId="0" fontId="0" fillId="6" borderId="7" xfId="0" applyFill="1" applyBorder="1"/>
    <xf numFmtId="0" fontId="0" fillId="12" borderId="5" xfId="0" applyFill="1" applyBorder="1"/>
    <xf numFmtId="0" fontId="0" fillId="12" borderId="4" xfId="0" applyFill="1" applyBorder="1"/>
    <xf numFmtId="0" fontId="0" fillId="12" borderId="6" xfId="0" applyFill="1" applyBorder="1"/>
    <xf numFmtId="0" fontId="0" fillId="12" borderId="8" xfId="0" applyFill="1" applyBorder="1"/>
    <xf numFmtId="0" fontId="0" fillId="13" borderId="10" xfId="0" applyFill="1" applyBorder="1"/>
    <xf numFmtId="0" fontId="0" fillId="13" borderId="11" xfId="0" applyFill="1" applyBorder="1"/>
    <xf numFmtId="0" fontId="0" fillId="13" borderId="0" xfId="0" applyFill="1" applyBorder="1"/>
    <xf numFmtId="0" fontId="0" fillId="13" borderId="5" xfId="0" applyFill="1" applyBorder="1"/>
    <xf numFmtId="0" fontId="0" fillId="13" borderId="4" xfId="0" applyFill="1" applyBorder="1"/>
    <xf numFmtId="0" fontId="0" fillId="13" borderId="6" xfId="0" applyFill="1" applyBorder="1"/>
    <xf numFmtId="0" fontId="0" fillId="13" borderId="8" xfId="0" applyFill="1" applyBorder="1"/>
    <xf numFmtId="0" fontId="0" fillId="5" borderId="5" xfId="0" applyFill="1" applyBorder="1"/>
    <xf numFmtId="0" fontId="0" fillId="5" borderId="4" xfId="0" applyFill="1" applyBorder="1"/>
    <xf numFmtId="0" fontId="0" fillId="5" borderId="6" xfId="0" applyFill="1" applyBorder="1"/>
    <xf numFmtId="0" fontId="0" fillId="5" borderId="8" xfId="0" applyFill="1" applyBorder="1"/>
    <xf numFmtId="0" fontId="0" fillId="5" borderId="11" xfId="0" applyFill="1" applyBorder="1"/>
    <xf numFmtId="0" fontId="0" fillId="5" borderId="3" xfId="0" applyFill="1" applyBorder="1"/>
    <xf numFmtId="0" fontId="0" fillId="5" borderId="1" xfId="0" applyFill="1" applyBorder="1"/>
    <xf numFmtId="0" fontId="0" fillId="5" borderId="7" xfId="0" applyFill="1" applyBorder="1" applyAlignment="1">
      <alignment horizontal="left"/>
    </xf>
    <xf numFmtId="0" fontId="1" fillId="6" borderId="2" xfId="0" applyFont="1" applyFill="1" applyBorder="1"/>
    <xf numFmtId="0" fontId="1" fillId="6" borderId="3" xfId="0" applyFont="1" applyFill="1" applyBorder="1"/>
    <xf numFmtId="0" fontId="1" fillId="6" borderId="4" xfId="0" applyFont="1" applyFill="1" applyBorder="1"/>
    <xf numFmtId="0" fontId="1" fillId="6" borderId="0" xfId="0" applyFont="1" applyFill="1" applyBorder="1"/>
    <xf numFmtId="0" fontId="1" fillId="6" borderId="5" xfId="0" applyFont="1" applyFill="1" applyBorder="1"/>
    <xf numFmtId="0" fontId="1" fillId="6" borderId="6" xfId="0" applyFont="1" applyFill="1" applyBorder="1"/>
    <xf numFmtId="0" fontId="1" fillId="6" borderId="7" xfId="0" applyFont="1" applyFill="1" applyBorder="1"/>
    <xf numFmtId="0" fontId="1" fillId="6" borderId="8" xfId="0" applyFont="1" applyFill="1" applyBorder="1"/>
    <xf numFmtId="0" fontId="0" fillId="6" borderId="3" xfId="0" applyFill="1" applyBorder="1"/>
    <xf numFmtId="0" fontId="0" fillId="6" borderId="5" xfId="0" applyFill="1" applyBorder="1"/>
    <xf numFmtId="0" fontId="0" fillId="6" borderId="1" xfId="0" applyFont="1" applyFill="1" applyBorder="1"/>
    <xf numFmtId="0" fontId="0" fillId="6" borderId="2" xfId="0" applyFill="1" applyBorder="1" applyAlignment="1">
      <alignment horizontal="center"/>
    </xf>
    <xf numFmtId="0" fontId="18" fillId="6" borderId="2" xfId="0" applyFont="1" applyFill="1" applyBorder="1"/>
    <xf numFmtId="0" fontId="0" fillId="6" borderId="4" xfId="0" applyFill="1" applyBorder="1" applyAlignment="1">
      <alignment horizontal="center"/>
    </xf>
    <xf numFmtId="0" fontId="0" fillId="6" borderId="0" xfId="0" applyFill="1" applyBorder="1" applyAlignment="1">
      <alignment horizontal="center"/>
    </xf>
    <xf numFmtId="0" fontId="18" fillId="6" borderId="0" xfId="0" applyFont="1" applyFill="1" applyBorder="1"/>
    <xf numFmtId="0" fontId="0" fillId="6" borderId="6" xfId="0" applyFill="1" applyBorder="1" applyAlignment="1">
      <alignment horizontal="center"/>
    </xf>
    <xf numFmtId="0" fontId="0" fillId="6" borderId="7" xfId="0" applyFill="1" applyBorder="1" applyAlignment="1">
      <alignment horizontal="center"/>
    </xf>
    <xf numFmtId="0" fontId="18" fillId="6" borderId="7" xfId="0" applyFont="1" applyFill="1" applyBorder="1"/>
    <xf numFmtId="0" fontId="0" fillId="6" borderId="3" xfId="0" applyFill="1" applyBorder="1" applyAlignment="1">
      <alignment horizontal="left"/>
    </xf>
    <xf numFmtId="0" fontId="0" fillId="14" borderId="4" xfId="0" applyFill="1" applyBorder="1"/>
    <xf numFmtId="0" fontId="0" fillId="14" borderId="5" xfId="0" applyFill="1" applyBorder="1"/>
    <xf numFmtId="0" fontId="0" fillId="14" borderId="0" xfId="0" applyFill="1" applyBorder="1"/>
    <xf numFmtId="0" fontId="0" fillId="14" borderId="0" xfId="0" applyFill="1"/>
    <xf numFmtId="0" fontId="0" fillId="14" borderId="4" xfId="0" applyFill="1" applyBorder="1" applyAlignment="1">
      <alignment horizontal="right"/>
    </xf>
    <xf numFmtId="0" fontId="0" fillId="14" borderId="8" xfId="0" applyFill="1" applyBorder="1"/>
    <xf numFmtId="0" fontId="0" fillId="14" borderId="4" xfId="0" applyFill="1" applyBorder="1" applyAlignment="1">
      <alignment horizontal="center" vertical="top"/>
    </xf>
    <xf numFmtId="0" fontId="0" fillId="14" borderId="5" xfId="0" applyFill="1" applyBorder="1" applyAlignment="1">
      <alignment horizontal="center" vertical="top"/>
    </xf>
    <xf numFmtId="0" fontId="0" fillId="14" borderId="0" xfId="0" applyFill="1" applyBorder="1" applyAlignment="1">
      <alignment horizontal="left"/>
    </xf>
    <xf numFmtId="0" fontId="0" fillId="14" borderId="5" xfId="0" applyFill="1" applyBorder="1" applyAlignment="1">
      <alignment horizontal="left"/>
    </xf>
    <xf numFmtId="0" fontId="0" fillId="14" borderId="4" xfId="0" applyFill="1" applyBorder="1" applyAlignment="1">
      <alignment horizontal="center"/>
    </xf>
    <xf numFmtId="0" fontId="0" fillId="14" borderId="3" xfId="0" applyFill="1" applyBorder="1"/>
    <xf numFmtId="0" fontId="0" fillId="14" borderId="0" xfId="0" applyFill="1" applyBorder="1" applyAlignment="1">
      <alignment horizontal="center"/>
    </xf>
    <xf numFmtId="0" fontId="18" fillId="14" borderId="0" xfId="0" applyFont="1" applyFill="1" applyBorder="1"/>
    <xf numFmtId="0" fontId="13" fillId="0" borderId="0" xfId="1" applyFill="1" applyBorder="1"/>
    <xf numFmtId="0" fontId="21" fillId="0" borderId="0" xfId="0" applyFont="1" applyFill="1" applyAlignment="1">
      <alignment horizontal="center" vertical="center" wrapText="1"/>
    </xf>
    <xf numFmtId="0" fontId="0" fillId="11" borderId="11" xfId="0" applyFill="1" applyBorder="1"/>
    <xf numFmtId="0" fontId="0" fillId="11" borderId="4" xfId="0" applyFill="1" applyBorder="1"/>
    <xf numFmtId="0" fontId="0" fillId="11" borderId="1" xfId="0" applyFill="1" applyBorder="1"/>
    <xf numFmtId="0" fontId="0" fillId="11" borderId="2" xfId="0" applyFill="1" applyBorder="1"/>
    <xf numFmtId="0" fontId="0" fillId="3" borderId="9" xfId="0" applyFill="1" applyBorder="1"/>
    <xf numFmtId="0" fontId="0" fillId="3" borderId="14" xfId="0" applyFill="1" applyBorder="1"/>
    <xf numFmtId="0" fontId="0" fillId="5" borderId="10" xfId="0" applyFill="1" applyBorder="1"/>
    <xf numFmtId="0" fontId="0" fillId="12" borderId="1" xfId="0" applyFill="1" applyBorder="1"/>
    <xf numFmtId="0" fontId="0" fillId="12" borderId="3" xfId="0" applyFill="1" applyBorder="1"/>
    <xf numFmtId="0" fontId="0" fillId="13" borderId="12" xfId="0" applyFill="1" applyBorder="1"/>
    <xf numFmtId="0" fontId="0" fillId="5" borderId="7" xfId="0" applyFill="1" applyBorder="1" applyAlignment="1">
      <alignment horizontal="left"/>
    </xf>
    <xf numFmtId="0" fontId="11" fillId="5" borderId="7" xfId="0" applyFont="1" applyFill="1" applyBorder="1" applyAlignment="1">
      <alignment horizontal="left"/>
    </xf>
    <xf numFmtId="0" fontId="0" fillId="0" borderId="12" xfId="0" applyBorder="1"/>
    <xf numFmtId="164" fontId="11" fillId="5" borderId="2" xfId="0" applyNumberFormat="1" applyFont="1" applyFill="1" applyBorder="1"/>
    <xf numFmtId="164" fontId="11" fillId="5" borderId="0" xfId="0" applyNumberFormat="1" applyFont="1" applyFill="1" applyBorder="1"/>
    <xf numFmtId="164" fontId="11" fillId="5" borderId="7" xfId="0" applyNumberFormat="1" applyFont="1" applyFill="1" applyBorder="1"/>
    <xf numFmtId="164" fontId="11" fillId="5" borderId="2" xfId="0" applyNumberFormat="1" applyFont="1" applyFill="1" applyBorder="1" applyAlignment="1"/>
    <xf numFmtId="164" fontId="11" fillId="5" borderId="7" xfId="0" applyNumberFormat="1" applyFont="1" applyFill="1" applyBorder="1" applyAlignment="1"/>
    <xf numFmtId="164" fontId="11" fillId="5" borderId="1" xfId="0" applyNumberFormat="1" applyFont="1" applyFill="1" applyBorder="1"/>
    <xf numFmtId="164" fontId="11" fillId="5" borderId="6" xfId="0" applyNumberFormat="1" applyFont="1" applyFill="1" applyBorder="1"/>
    <xf numFmtId="0" fontId="11" fillId="2" borderId="1" xfId="0" applyFont="1" applyFill="1" applyBorder="1" applyAlignment="1">
      <alignment horizontal="center"/>
    </xf>
    <xf numFmtId="0" fontId="11" fillId="5" borderId="7" xfId="0" applyNumberFormat="1" applyFont="1" applyFill="1" applyBorder="1" applyAlignment="1">
      <alignment horizontal="right"/>
    </xf>
    <xf numFmtId="0" fontId="23" fillId="0" borderId="9" xfId="0" applyFont="1" applyBorder="1" applyAlignment="1">
      <alignment horizontal="center"/>
    </xf>
    <xf numFmtId="0" fontId="5" fillId="6" borderId="1" xfId="0" applyFont="1" applyFill="1" applyBorder="1" applyAlignment="1">
      <alignment horizontal="left" vertical="top" wrapText="1"/>
    </xf>
    <xf numFmtId="0" fontId="5" fillId="6" borderId="2"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5" xfId="0" applyFont="1" applyFill="1" applyBorder="1" applyAlignment="1">
      <alignment horizontal="left" vertical="top" wrapText="1"/>
    </xf>
    <xf numFmtId="0" fontId="5" fillId="6" borderId="6" xfId="0" applyFont="1" applyFill="1" applyBorder="1" applyAlignment="1">
      <alignment horizontal="left" vertical="top" wrapText="1"/>
    </xf>
    <xf numFmtId="0" fontId="5" fillId="6" borderId="7"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9" borderId="10" xfId="0" applyFont="1" applyFill="1" applyBorder="1" applyAlignment="1">
      <alignment horizontal="center"/>
    </xf>
    <xf numFmtId="0" fontId="2" fillId="9" borderId="11" xfId="0" applyFont="1" applyFill="1" applyBorder="1" applyAlignment="1">
      <alignment horizontal="center"/>
    </xf>
    <xf numFmtId="0" fontId="2" fillId="9" borderId="12" xfId="0" applyFont="1" applyFill="1" applyBorder="1" applyAlignment="1">
      <alignment horizont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14" fillId="17" borderId="1" xfId="0" applyFont="1" applyFill="1" applyBorder="1" applyAlignment="1">
      <alignment horizontal="center" vertical="center"/>
    </xf>
    <xf numFmtId="0" fontId="14" fillId="17" borderId="2" xfId="0" applyFont="1" applyFill="1" applyBorder="1" applyAlignment="1">
      <alignment horizontal="center" vertical="center"/>
    </xf>
    <xf numFmtId="0" fontId="14" fillId="17" borderId="3" xfId="0" applyFont="1" applyFill="1" applyBorder="1" applyAlignment="1">
      <alignment horizontal="center" vertical="center"/>
    </xf>
    <xf numFmtId="0" fontId="14" fillId="17" borderId="4" xfId="0" applyFont="1" applyFill="1" applyBorder="1" applyAlignment="1">
      <alignment horizontal="center" vertical="center"/>
    </xf>
    <xf numFmtId="0" fontId="14" fillId="17" borderId="0" xfId="0" applyFont="1" applyFill="1" applyBorder="1" applyAlignment="1">
      <alignment horizontal="center" vertical="center"/>
    </xf>
    <xf numFmtId="0" fontId="14" fillId="17" borderId="5" xfId="0" applyFont="1" applyFill="1" applyBorder="1" applyAlignment="1">
      <alignment horizontal="center" vertical="center"/>
    </xf>
    <xf numFmtId="0" fontId="14" fillId="17" borderId="6" xfId="0" applyFont="1" applyFill="1" applyBorder="1" applyAlignment="1">
      <alignment horizontal="center" vertical="center"/>
    </xf>
    <xf numFmtId="0" fontId="14" fillId="17" borderId="7" xfId="0" applyFont="1" applyFill="1" applyBorder="1" applyAlignment="1">
      <alignment horizontal="center" vertical="center"/>
    </xf>
    <xf numFmtId="0" fontId="14" fillId="17" borderId="8" xfId="0" applyFont="1" applyFill="1" applyBorder="1" applyAlignment="1">
      <alignment horizontal="center" vertical="center"/>
    </xf>
    <xf numFmtId="0" fontId="14" fillId="18" borderId="1" xfId="0" applyFont="1" applyFill="1" applyBorder="1" applyAlignment="1">
      <alignment horizontal="center" vertical="center"/>
    </xf>
    <xf numFmtId="0" fontId="14" fillId="18" borderId="2" xfId="0" applyFont="1" applyFill="1" applyBorder="1" applyAlignment="1">
      <alignment horizontal="center" vertical="center"/>
    </xf>
    <xf numFmtId="0" fontId="14" fillId="18" borderId="3" xfId="0" applyFont="1" applyFill="1" applyBorder="1" applyAlignment="1">
      <alignment horizontal="center" vertical="center"/>
    </xf>
    <xf numFmtId="0" fontId="14" fillId="18" borderId="4" xfId="0" applyFont="1" applyFill="1" applyBorder="1" applyAlignment="1">
      <alignment horizontal="center" vertical="center"/>
    </xf>
    <xf numFmtId="0" fontId="14" fillId="18" borderId="0" xfId="0" applyFont="1" applyFill="1" applyBorder="1" applyAlignment="1">
      <alignment horizontal="center" vertical="center"/>
    </xf>
    <xf numFmtId="0" fontId="14" fillId="18" borderId="5" xfId="0" applyFont="1" applyFill="1" applyBorder="1" applyAlignment="1">
      <alignment horizontal="center" vertical="center"/>
    </xf>
    <xf numFmtId="0" fontId="14" fillId="18" borderId="6" xfId="0" applyFont="1" applyFill="1" applyBorder="1" applyAlignment="1">
      <alignment horizontal="center" vertical="center"/>
    </xf>
    <xf numFmtId="0" fontId="14" fillId="18" borderId="7" xfId="0" applyFont="1" applyFill="1" applyBorder="1" applyAlignment="1">
      <alignment horizontal="center" vertical="center"/>
    </xf>
    <xf numFmtId="0" fontId="14" fillId="18" borderId="8" xfId="0" applyFont="1" applyFill="1" applyBorder="1" applyAlignment="1">
      <alignment horizontal="center" vertical="center"/>
    </xf>
    <xf numFmtId="9" fontId="28" fillId="15" borderId="1" xfId="0" applyNumberFormat="1" applyFont="1" applyFill="1" applyBorder="1" applyAlignment="1">
      <alignment horizontal="center" vertical="center"/>
    </xf>
    <xf numFmtId="0" fontId="28" fillId="15" borderId="2" xfId="0" applyFont="1" applyFill="1" applyBorder="1" applyAlignment="1">
      <alignment horizontal="center" vertical="center"/>
    </xf>
    <xf numFmtId="0" fontId="28" fillId="15" borderId="3" xfId="0" applyFont="1" applyFill="1" applyBorder="1" applyAlignment="1">
      <alignment horizontal="center" vertical="center"/>
    </xf>
    <xf numFmtId="0" fontId="28" fillId="15" borderId="4" xfId="0" applyFont="1" applyFill="1" applyBorder="1" applyAlignment="1">
      <alignment horizontal="center" vertical="center"/>
    </xf>
    <xf numFmtId="0" fontId="28" fillId="15" borderId="0" xfId="0" applyFont="1" applyFill="1" applyBorder="1" applyAlignment="1">
      <alignment horizontal="center" vertical="center"/>
    </xf>
    <xf numFmtId="0" fontId="28" fillId="15" borderId="5" xfId="0" applyFont="1" applyFill="1" applyBorder="1" applyAlignment="1">
      <alignment horizontal="center" vertical="center"/>
    </xf>
    <xf numFmtId="0" fontId="28" fillId="15" borderId="6" xfId="0" applyFont="1" applyFill="1" applyBorder="1" applyAlignment="1">
      <alignment horizontal="center" vertical="center"/>
    </xf>
    <xf numFmtId="0" fontId="28" fillId="15" borderId="7" xfId="0" applyFont="1" applyFill="1" applyBorder="1" applyAlignment="1">
      <alignment horizontal="center" vertical="center"/>
    </xf>
    <xf numFmtId="0" fontId="28" fillId="15" borderId="8" xfId="0" applyFont="1" applyFill="1" applyBorder="1" applyAlignment="1">
      <alignment horizontal="center" vertical="center"/>
    </xf>
    <xf numFmtId="9" fontId="29" fillId="16" borderId="1" xfId="0" applyNumberFormat="1" applyFont="1" applyFill="1" applyBorder="1" applyAlignment="1">
      <alignment horizontal="center" vertical="center"/>
    </xf>
    <xf numFmtId="0" fontId="29" fillId="16" borderId="2" xfId="0" applyFont="1" applyFill="1" applyBorder="1" applyAlignment="1">
      <alignment horizontal="center" vertical="center"/>
    </xf>
    <xf numFmtId="0" fontId="29" fillId="16" borderId="3" xfId="0" applyFont="1" applyFill="1" applyBorder="1" applyAlignment="1">
      <alignment horizontal="center" vertical="center"/>
    </xf>
    <xf numFmtId="0" fontId="29" fillId="16" borderId="4" xfId="0" applyFont="1" applyFill="1" applyBorder="1" applyAlignment="1">
      <alignment horizontal="center" vertical="center"/>
    </xf>
    <xf numFmtId="0" fontId="29" fillId="16" borderId="0" xfId="0" applyFont="1" applyFill="1" applyBorder="1" applyAlignment="1">
      <alignment horizontal="center" vertical="center"/>
    </xf>
    <xf numFmtId="0" fontId="29" fillId="16" borderId="5" xfId="0" applyFont="1" applyFill="1" applyBorder="1" applyAlignment="1">
      <alignment horizontal="center" vertical="center"/>
    </xf>
    <xf numFmtId="0" fontId="29" fillId="16" borderId="6" xfId="0" applyFont="1" applyFill="1" applyBorder="1" applyAlignment="1">
      <alignment horizontal="center" vertical="center"/>
    </xf>
    <xf numFmtId="0" fontId="29" fillId="16" borderId="7" xfId="0" applyFont="1" applyFill="1" applyBorder="1" applyAlignment="1">
      <alignment horizontal="center" vertical="center"/>
    </xf>
    <xf numFmtId="0" fontId="29" fillId="16" borderId="8" xfId="0" applyFont="1" applyFill="1" applyBorder="1" applyAlignment="1">
      <alignment horizontal="center" vertical="center"/>
    </xf>
    <xf numFmtId="9" fontId="29" fillId="17" borderId="1" xfId="0" applyNumberFormat="1" applyFont="1" applyFill="1" applyBorder="1" applyAlignment="1">
      <alignment horizontal="center" vertical="center"/>
    </xf>
    <xf numFmtId="0" fontId="29" fillId="17" borderId="2" xfId="0" applyFont="1" applyFill="1" applyBorder="1" applyAlignment="1">
      <alignment horizontal="center" vertical="center"/>
    </xf>
    <xf numFmtId="0" fontId="29" fillId="17" borderId="3" xfId="0" applyFont="1" applyFill="1" applyBorder="1" applyAlignment="1">
      <alignment horizontal="center" vertical="center"/>
    </xf>
    <xf numFmtId="0" fontId="29" fillId="17" borderId="4" xfId="0" applyFont="1" applyFill="1" applyBorder="1" applyAlignment="1">
      <alignment horizontal="center" vertical="center"/>
    </xf>
    <xf numFmtId="0" fontId="29" fillId="17" borderId="0" xfId="0" applyFont="1" applyFill="1" applyBorder="1" applyAlignment="1">
      <alignment horizontal="center" vertical="center"/>
    </xf>
    <xf numFmtId="0" fontId="29" fillId="17" borderId="5" xfId="0" applyFont="1" applyFill="1" applyBorder="1" applyAlignment="1">
      <alignment horizontal="center" vertical="center"/>
    </xf>
    <xf numFmtId="0" fontId="29" fillId="17" borderId="6" xfId="0" applyFont="1" applyFill="1" applyBorder="1" applyAlignment="1">
      <alignment horizontal="center" vertical="center"/>
    </xf>
    <xf numFmtId="0" fontId="29" fillId="17" borderId="7" xfId="0" applyFont="1" applyFill="1" applyBorder="1" applyAlignment="1">
      <alignment horizontal="center" vertical="center"/>
    </xf>
    <xf numFmtId="0" fontId="29" fillId="17" borderId="8" xfId="0" applyFont="1" applyFill="1" applyBorder="1" applyAlignment="1">
      <alignment horizontal="center" vertical="center"/>
    </xf>
    <xf numFmtId="9" fontId="29" fillId="18" borderId="1" xfId="0" applyNumberFormat="1" applyFont="1" applyFill="1" applyBorder="1" applyAlignment="1">
      <alignment horizontal="center" vertical="center"/>
    </xf>
    <xf numFmtId="0" fontId="29" fillId="18" borderId="2" xfId="0" applyFont="1" applyFill="1" applyBorder="1" applyAlignment="1">
      <alignment horizontal="center" vertical="center"/>
    </xf>
    <xf numFmtId="0" fontId="29" fillId="18" borderId="3" xfId="0" applyFont="1" applyFill="1" applyBorder="1" applyAlignment="1">
      <alignment horizontal="center" vertical="center"/>
    </xf>
    <xf numFmtId="0" fontId="29" fillId="18" borderId="4" xfId="0" applyFont="1" applyFill="1" applyBorder="1" applyAlignment="1">
      <alignment horizontal="center" vertical="center"/>
    </xf>
    <xf numFmtId="0" fontId="29" fillId="18" borderId="0" xfId="0" applyFont="1" applyFill="1" applyBorder="1" applyAlignment="1">
      <alignment horizontal="center" vertical="center"/>
    </xf>
    <xf numFmtId="0" fontId="29" fillId="18" borderId="5" xfId="0" applyFont="1" applyFill="1" applyBorder="1" applyAlignment="1">
      <alignment horizontal="center" vertical="center"/>
    </xf>
    <xf numFmtId="0" fontId="29" fillId="18" borderId="6" xfId="0" applyFont="1" applyFill="1" applyBorder="1" applyAlignment="1">
      <alignment horizontal="center" vertical="center"/>
    </xf>
    <xf numFmtId="0" fontId="29" fillId="18" borderId="7" xfId="0" applyFont="1" applyFill="1" applyBorder="1" applyAlignment="1">
      <alignment horizontal="center" vertical="center"/>
    </xf>
    <xf numFmtId="0" fontId="29" fillId="18" borderId="8" xfId="0" applyFont="1" applyFill="1" applyBorder="1" applyAlignment="1">
      <alignment horizontal="center" vertical="center"/>
    </xf>
    <xf numFmtId="0" fontId="26" fillId="10" borderId="1" xfId="0" applyFont="1" applyFill="1" applyBorder="1" applyAlignment="1">
      <alignment horizontal="center" vertical="center"/>
    </xf>
    <xf numFmtId="0" fontId="26" fillId="10" borderId="2" xfId="0" applyFont="1" applyFill="1" applyBorder="1" applyAlignment="1">
      <alignment horizontal="center" vertical="center"/>
    </xf>
    <xf numFmtId="0" fontId="26" fillId="10" borderId="3" xfId="0" applyFont="1" applyFill="1" applyBorder="1" applyAlignment="1">
      <alignment horizontal="center" vertical="center"/>
    </xf>
    <xf numFmtId="0" fontId="26" fillId="10" borderId="6" xfId="0" applyFont="1" applyFill="1" applyBorder="1" applyAlignment="1">
      <alignment horizontal="center" vertical="center"/>
    </xf>
    <xf numFmtId="0" fontId="26" fillId="10" borderId="7" xfId="0" applyFont="1" applyFill="1" applyBorder="1" applyAlignment="1">
      <alignment horizontal="center" vertical="center"/>
    </xf>
    <xf numFmtId="0" fontId="26" fillId="10" borderId="8" xfId="0" applyFont="1" applyFill="1" applyBorder="1" applyAlignment="1">
      <alignment horizontal="center" vertical="center"/>
    </xf>
    <xf numFmtId="0" fontId="27" fillId="15" borderId="1" xfId="0" applyFont="1" applyFill="1" applyBorder="1" applyAlignment="1">
      <alignment horizontal="center" vertical="center"/>
    </xf>
    <xf numFmtId="0" fontId="27" fillId="15" borderId="2" xfId="0" applyFont="1" applyFill="1" applyBorder="1" applyAlignment="1">
      <alignment horizontal="center" vertical="center"/>
    </xf>
    <xf numFmtId="0" fontId="27" fillId="15" borderId="3" xfId="0" applyFont="1" applyFill="1" applyBorder="1" applyAlignment="1">
      <alignment horizontal="center" vertical="center"/>
    </xf>
    <xf numFmtId="0" fontId="27" fillId="15" borderId="4" xfId="0" applyFont="1" applyFill="1" applyBorder="1" applyAlignment="1">
      <alignment horizontal="center" vertical="center"/>
    </xf>
    <xf numFmtId="0" fontId="27" fillId="15" borderId="0" xfId="0" applyFont="1" applyFill="1" applyBorder="1" applyAlignment="1">
      <alignment horizontal="center" vertical="center"/>
    </xf>
    <xf numFmtId="0" fontId="27" fillId="15" borderId="5" xfId="0" applyFont="1" applyFill="1" applyBorder="1" applyAlignment="1">
      <alignment horizontal="center" vertical="center"/>
    </xf>
    <xf numFmtId="0" fontId="27" fillId="15" borderId="6" xfId="0" applyFont="1" applyFill="1" applyBorder="1" applyAlignment="1">
      <alignment horizontal="center" vertical="center"/>
    </xf>
    <xf numFmtId="0" fontId="27" fillId="15" borderId="7" xfId="0" applyFont="1" applyFill="1" applyBorder="1" applyAlignment="1">
      <alignment horizontal="center" vertical="center"/>
    </xf>
    <xf numFmtId="0" fontId="27" fillId="15" borderId="8" xfId="0" applyFont="1" applyFill="1" applyBorder="1" applyAlignment="1">
      <alignment horizontal="center" vertical="center"/>
    </xf>
    <xf numFmtId="0" fontId="14" fillId="16" borderId="1" xfId="0" applyFont="1" applyFill="1" applyBorder="1" applyAlignment="1">
      <alignment horizontal="center" vertical="center"/>
    </xf>
    <xf numFmtId="0" fontId="14" fillId="16" borderId="2" xfId="0" applyFont="1" applyFill="1" applyBorder="1" applyAlignment="1">
      <alignment horizontal="center" vertical="center"/>
    </xf>
    <xf numFmtId="0" fontId="14" fillId="16" borderId="3" xfId="0" applyFont="1" applyFill="1" applyBorder="1" applyAlignment="1">
      <alignment horizontal="center" vertical="center"/>
    </xf>
    <xf numFmtId="0" fontId="14" fillId="16" borderId="4" xfId="0" applyFont="1" applyFill="1" applyBorder="1" applyAlignment="1">
      <alignment horizontal="center" vertical="center"/>
    </xf>
    <xf numFmtId="0" fontId="14" fillId="16" borderId="0" xfId="0" applyFont="1" applyFill="1" applyBorder="1" applyAlignment="1">
      <alignment horizontal="center" vertical="center"/>
    </xf>
    <xf numFmtId="0" fontId="14" fillId="16" borderId="5" xfId="0" applyFont="1" applyFill="1" applyBorder="1" applyAlignment="1">
      <alignment horizontal="center" vertical="center"/>
    </xf>
    <xf numFmtId="0" fontId="14" fillId="16" borderId="6" xfId="0" applyFont="1" applyFill="1" applyBorder="1" applyAlignment="1">
      <alignment horizontal="center" vertical="center"/>
    </xf>
    <xf numFmtId="0" fontId="14" fillId="16" borderId="7" xfId="0" applyFont="1" applyFill="1" applyBorder="1" applyAlignment="1">
      <alignment horizontal="center" vertical="center"/>
    </xf>
    <xf numFmtId="0" fontId="14" fillId="16" borderId="8" xfId="0" applyFont="1" applyFill="1" applyBorder="1" applyAlignment="1">
      <alignment horizontal="center" vertical="center"/>
    </xf>
    <xf numFmtId="0" fontId="0" fillId="19" borderId="4" xfId="0" applyFill="1" applyBorder="1" applyAlignment="1">
      <alignment horizontal="center"/>
    </xf>
    <xf numFmtId="0" fontId="0" fillId="19" borderId="0" xfId="0" applyFill="1" applyBorder="1" applyAlignment="1">
      <alignment horizontal="center"/>
    </xf>
    <xf numFmtId="0" fontId="0" fillId="19" borderId="5" xfId="0" applyFill="1" applyBorder="1" applyAlignment="1">
      <alignment horizontal="center"/>
    </xf>
    <xf numFmtId="0" fontId="0" fillId="19" borderId="6" xfId="0" applyFill="1" applyBorder="1" applyAlignment="1">
      <alignment horizontal="center"/>
    </xf>
    <xf numFmtId="0" fontId="0" fillId="19" borderId="7" xfId="0" applyFill="1" applyBorder="1" applyAlignment="1">
      <alignment horizontal="center"/>
    </xf>
    <xf numFmtId="0" fontId="0" fillId="19" borderId="8" xfId="0" applyFill="1" applyBorder="1" applyAlignment="1">
      <alignment horizontal="center"/>
    </xf>
    <xf numFmtId="14" fontId="0" fillId="19" borderId="4" xfId="0" applyNumberFormat="1" applyFill="1" applyBorder="1" applyAlignment="1">
      <alignment horizontal="center"/>
    </xf>
    <xf numFmtId="0" fontId="9" fillId="2" borderId="9" xfId="0" applyFont="1" applyFill="1" applyBorder="1" applyAlignment="1">
      <alignment horizontal="center" vertical="center"/>
    </xf>
    <xf numFmtId="0" fontId="0" fillId="2" borderId="9" xfId="0"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6" fillId="8" borderId="13" xfId="0" applyFont="1" applyFill="1" applyBorder="1" applyAlignment="1">
      <alignment horizontal="center" vertical="center"/>
    </xf>
    <xf numFmtId="0" fontId="0" fillId="8" borderId="13" xfId="0" applyFill="1" applyBorder="1" applyAlignment="1">
      <alignment horizontal="center" vertical="center"/>
    </xf>
    <xf numFmtId="0" fontId="0" fillId="8" borderId="9" xfId="0"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23" fillId="0" borderId="9" xfId="0" quotePrefix="1"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2" fillId="0" borderId="9" xfId="0" applyFont="1" applyBorder="1" applyAlignment="1">
      <alignment horizontal="center"/>
    </xf>
    <xf numFmtId="0" fontId="5" fillId="9" borderId="1" xfId="0" applyFont="1" applyFill="1" applyBorder="1" applyAlignment="1">
      <alignment horizontal="center" vertical="center"/>
    </xf>
    <xf numFmtId="0" fontId="5" fillId="9" borderId="2"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8" xfId="0" applyFont="1" applyFill="1" applyBorder="1" applyAlignment="1">
      <alignment horizontal="center" vertical="center"/>
    </xf>
    <xf numFmtId="1" fontId="19" fillId="6" borderId="1" xfId="0" applyNumberFormat="1" applyFont="1" applyFill="1" applyBorder="1" applyAlignment="1">
      <alignment horizontal="center" vertical="top"/>
    </xf>
    <xf numFmtId="1" fontId="19" fillId="6" borderId="2" xfId="0" applyNumberFormat="1" applyFont="1" applyFill="1" applyBorder="1" applyAlignment="1">
      <alignment horizontal="center" vertical="top"/>
    </xf>
    <xf numFmtId="1" fontId="19" fillId="6" borderId="6" xfId="0" applyNumberFormat="1" applyFont="1" applyFill="1" applyBorder="1" applyAlignment="1">
      <alignment horizontal="center" vertical="top"/>
    </xf>
    <xf numFmtId="1" fontId="19" fillId="6" borderId="7" xfId="0" applyNumberFormat="1" applyFont="1" applyFill="1" applyBorder="1" applyAlignment="1">
      <alignment horizontal="center" vertical="top"/>
    </xf>
    <xf numFmtId="9" fontId="7" fillId="6" borderId="3" xfId="0" applyNumberFormat="1" applyFont="1" applyFill="1" applyBorder="1" applyAlignment="1">
      <alignment horizontal="center"/>
    </xf>
    <xf numFmtId="9" fontId="7" fillId="6" borderId="8" xfId="0" applyNumberFormat="1" applyFont="1" applyFill="1" applyBorder="1" applyAlignment="1">
      <alignment horizontal="center"/>
    </xf>
    <xf numFmtId="0" fontId="9" fillId="4" borderId="1" xfId="0" applyFont="1" applyFill="1" applyBorder="1" applyAlignment="1">
      <alignment horizontal="right" vertical="center"/>
    </xf>
    <xf numFmtId="0" fontId="9" fillId="4" borderId="2" xfId="0" applyFont="1" applyFill="1" applyBorder="1" applyAlignment="1">
      <alignment horizontal="right" vertical="center"/>
    </xf>
    <xf numFmtId="0" fontId="9" fillId="4" borderId="4" xfId="0" applyFont="1" applyFill="1" applyBorder="1" applyAlignment="1">
      <alignment horizontal="right" vertical="center"/>
    </xf>
    <xf numFmtId="0" fontId="9" fillId="4" borderId="0" xfId="0" applyFont="1" applyFill="1" applyBorder="1" applyAlignment="1">
      <alignment horizontal="righ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5" xfId="0" applyFont="1" applyFill="1" applyBorder="1" applyAlignment="1">
      <alignment horizontal="center" vertical="center"/>
    </xf>
    <xf numFmtId="1" fontId="12" fillId="4" borderId="2" xfId="0" applyNumberFormat="1" applyFont="1" applyFill="1" applyBorder="1" applyAlignment="1">
      <alignment horizontal="center" vertical="center"/>
    </xf>
    <xf numFmtId="1" fontId="12" fillId="4" borderId="3" xfId="0" applyNumberFormat="1" applyFont="1" applyFill="1" applyBorder="1" applyAlignment="1">
      <alignment horizontal="center" vertical="center"/>
    </xf>
    <xf numFmtId="1" fontId="12" fillId="4" borderId="0" xfId="0" applyNumberFormat="1" applyFont="1" applyFill="1" applyBorder="1" applyAlignment="1">
      <alignment horizontal="center" vertical="center"/>
    </xf>
    <xf numFmtId="1" fontId="12" fillId="4" borderId="5" xfId="0" applyNumberFormat="1" applyFont="1" applyFill="1" applyBorder="1" applyAlignment="1">
      <alignment horizontal="center" vertical="center"/>
    </xf>
    <xf numFmtId="0" fontId="6" fillId="8" borderId="4"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9" fontId="8" fillId="9" borderId="0" xfId="0" applyNumberFormat="1" applyFont="1" applyFill="1" applyBorder="1" applyAlignment="1">
      <alignment horizontal="center" vertical="top"/>
    </xf>
    <xf numFmtId="0" fontId="5" fillId="9" borderId="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11" fillId="7" borderId="2" xfId="0" applyFont="1" applyFill="1" applyBorder="1" applyAlignment="1">
      <alignment horizontal="center"/>
    </xf>
    <xf numFmtId="0" fontId="11" fillId="7" borderId="3" xfId="0" applyFont="1" applyFill="1" applyBorder="1" applyAlignment="1">
      <alignment horizontal="center"/>
    </xf>
    <xf numFmtId="0" fontId="11" fillId="7" borderId="7" xfId="0" applyFont="1" applyFill="1" applyBorder="1" applyAlignment="1">
      <alignment horizontal="center"/>
    </xf>
    <xf numFmtId="0" fontId="11" fillId="7" borderId="8" xfId="0" applyFont="1" applyFill="1" applyBorder="1" applyAlignment="1">
      <alignment horizontal="center"/>
    </xf>
    <xf numFmtId="0" fontId="30" fillId="20" borderId="1" xfId="0" applyFont="1" applyFill="1" applyBorder="1" applyAlignment="1">
      <alignment horizontal="center" vertical="center"/>
    </xf>
    <xf numFmtId="0" fontId="11" fillId="20" borderId="2" xfId="0" applyFont="1" applyFill="1" applyBorder="1" applyAlignment="1">
      <alignment horizontal="center" vertical="center"/>
    </xf>
    <xf numFmtId="0" fontId="11" fillId="20" borderId="3" xfId="0" applyFont="1" applyFill="1" applyBorder="1" applyAlignment="1">
      <alignment horizontal="center" vertical="center"/>
    </xf>
    <xf numFmtId="0" fontId="11" fillId="20" borderId="6" xfId="0" applyFont="1" applyFill="1" applyBorder="1" applyAlignment="1">
      <alignment horizontal="center" vertical="center"/>
    </xf>
    <xf numFmtId="0" fontId="11" fillId="20" borderId="7" xfId="0" applyFont="1" applyFill="1" applyBorder="1" applyAlignment="1">
      <alignment horizontal="center" vertical="center"/>
    </xf>
    <xf numFmtId="0" fontId="11" fillId="20" borderId="8" xfId="0" applyFont="1" applyFill="1" applyBorder="1" applyAlignment="1">
      <alignment horizontal="center" vertical="center"/>
    </xf>
    <xf numFmtId="0" fontId="0" fillId="0" borderId="11" xfId="0" applyBorder="1" applyAlignment="1">
      <alignment horizontal="right"/>
    </xf>
    <xf numFmtId="0" fontId="0" fillId="0" borderId="12" xfId="0" applyBorder="1" applyAlignment="1">
      <alignment horizontal="right"/>
    </xf>
    <xf numFmtId="0" fontId="11" fillId="2" borderId="11" xfId="0" applyFont="1" applyFill="1" applyBorder="1" applyAlignment="1">
      <alignment horizontal="center"/>
    </xf>
    <xf numFmtId="0" fontId="11" fillId="2" borderId="12" xfId="0" applyFont="1" applyFill="1" applyBorder="1" applyAlignment="1">
      <alignment horizont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11" fillId="7" borderId="0" xfId="0" applyFont="1" applyFill="1" applyBorder="1" applyAlignment="1">
      <alignment horizontal="center"/>
    </xf>
    <xf numFmtId="0" fontId="11" fillId="7" borderId="5" xfId="0" applyFont="1" applyFill="1" applyBorder="1" applyAlignment="1">
      <alignment horizontal="center"/>
    </xf>
    <xf numFmtId="0" fontId="11" fillId="4" borderId="1"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5" borderId="2" xfId="0" applyFont="1" applyFill="1" applyBorder="1" applyAlignment="1">
      <alignment horizontal="left"/>
    </xf>
    <xf numFmtId="0" fontId="11" fillId="0" borderId="1" xfId="0" applyFont="1" applyFill="1" applyBorder="1" applyAlignment="1">
      <alignment horizontal="left" vertical="top"/>
    </xf>
    <xf numFmtId="0" fontId="11" fillId="0" borderId="2" xfId="0" applyFont="1" applyFill="1" applyBorder="1" applyAlignment="1">
      <alignment horizontal="left" vertical="top"/>
    </xf>
    <xf numFmtId="0" fontId="11" fillId="0" borderId="3" xfId="0" applyFont="1" applyFill="1" applyBorder="1" applyAlignment="1">
      <alignment horizontal="left" vertical="top"/>
    </xf>
    <xf numFmtId="0" fontId="11" fillId="0" borderId="6" xfId="0" applyFont="1" applyFill="1" applyBorder="1" applyAlignment="1">
      <alignment horizontal="left" vertical="top"/>
    </xf>
    <xf numFmtId="0" fontId="11" fillId="0" borderId="7" xfId="0" applyFont="1" applyFill="1" applyBorder="1" applyAlignment="1">
      <alignment horizontal="left" vertical="top"/>
    </xf>
    <xf numFmtId="0" fontId="11" fillId="0" borderId="8" xfId="0" applyFont="1" applyFill="1" applyBorder="1" applyAlignment="1">
      <alignment horizontal="left" vertical="top"/>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horizontal="left"/>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6" borderId="4"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5"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7" xfId="0" applyFont="1" applyFill="1" applyBorder="1" applyAlignment="1">
      <alignment horizontal="left" vertical="top" wrapText="1"/>
    </xf>
    <xf numFmtId="0" fontId="11" fillId="6" borderId="8" xfId="0" applyFont="1" applyFill="1" applyBorder="1" applyAlignment="1">
      <alignment horizontal="left" vertical="top" wrapText="1"/>
    </xf>
    <xf numFmtId="0" fontId="14" fillId="9" borderId="10" xfId="0" applyFont="1" applyFill="1" applyBorder="1" applyAlignment="1">
      <alignment horizontal="center"/>
    </xf>
    <xf numFmtId="0" fontId="14" fillId="9" borderId="11" xfId="0" applyFont="1" applyFill="1" applyBorder="1" applyAlignment="1">
      <alignment horizontal="center"/>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1"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5" borderId="2" xfId="0" applyFill="1" applyBorder="1" applyAlignment="1">
      <alignment horizontal="left"/>
    </xf>
    <xf numFmtId="0" fontId="0" fillId="9" borderId="10" xfId="0" applyFill="1" applyBorder="1" applyAlignment="1">
      <alignment horizontal="center"/>
    </xf>
    <xf numFmtId="0" fontId="0" fillId="9" borderId="11" xfId="0" applyFill="1" applyBorder="1" applyAlignment="1">
      <alignment horizontal="center"/>
    </xf>
    <xf numFmtId="0" fontId="0" fillId="9" borderId="4" xfId="0" applyFill="1" applyBorder="1" applyAlignment="1">
      <alignment horizontal="center"/>
    </xf>
    <xf numFmtId="0" fontId="0" fillId="9" borderId="0" xfId="0" applyFill="1" applyBorder="1" applyAlignment="1">
      <alignment horizontal="center"/>
    </xf>
    <xf numFmtId="0" fontId="0" fillId="6" borderId="4" xfId="0" applyFill="1" applyBorder="1" applyAlignment="1">
      <alignment horizontal="center" vertical="center"/>
    </xf>
    <xf numFmtId="0" fontId="0" fillId="6" borderId="0" xfId="0" applyFill="1" applyBorder="1" applyAlignment="1">
      <alignment horizontal="center" vertical="center"/>
    </xf>
    <xf numFmtId="0" fontId="0" fillId="6" borderId="5" xfId="0" applyFill="1" applyBorder="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0" xfId="0" applyFont="1" applyFill="1"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5" fillId="9" borderId="4" xfId="0" applyFont="1" applyFill="1" applyBorder="1" applyAlignment="1">
      <alignment horizontal="center"/>
    </xf>
    <xf numFmtId="0" fontId="5" fillId="9" borderId="0" xfId="0" applyFont="1" applyFill="1" applyBorder="1" applyAlignment="1">
      <alignment horizontal="center"/>
    </xf>
    <xf numFmtId="0" fontId="5" fillId="9" borderId="10" xfId="0" applyFont="1" applyFill="1" applyBorder="1" applyAlignment="1">
      <alignment horizontal="center"/>
    </xf>
    <xf numFmtId="0" fontId="5" fillId="9" borderId="11" xfId="0" applyFont="1" applyFill="1" applyBorder="1" applyAlignment="1">
      <alignment horizontal="center"/>
    </xf>
    <xf numFmtId="0" fontId="5" fillId="9" borderId="12" xfId="0" applyFont="1" applyFill="1" applyBorder="1" applyAlignment="1">
      <alignment horizontal="center"/>
    </xf>
    <xf numFmtId="0" fontId="20" fillId="3" borderId="3" xfId="0" applyFont="1" applyFill="1" applyBorder="1" applyAlignment="1">
      <alignment horizontal="center"/>
    </xf>
    <xf numFmtId="0" fontId="20" fillId="3" borderId="8" xfId="0" applyFont="1" applyFill="1" applyBorder="1" applyAlignment="1">
      <alignment horizontal="center"/>
    </xf>
    <xf numFmtId="0" fontId="20" fillId="3" borderId="1" xfId="0" applyFont="1" applyFill="1" applyBorder="1" applyAlignment="1">
      <alignment horizontal="center"/>
    </xf>
    <xf numFmtId="0" fontId="20" fillId="3" borderId="6" xfId="0" applyFont="1" applyFill="1" applyBorder="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4" borderId="9" xfId="0" applyFill="1" applyBorder="1" applyAlignment="1">
      <alignment horizontal="center"/>
    </xf>
    <xf numFmtId="0" fontId="0" fillId="4" borderId="1" xfId="0" applyFill="1" applyBorder="1" applyAlignment="1">
      <alignment horizontal="center" vertical="top"/>
    </xf>
    <xf numFmtId="0" fontId="0" fillId="4" borderId="3" xfId="0" applyFill="1" applyBorder="1" applyAlignment="1">
      <alignment horizontal="center" vertical="top"/>
    </xf>
    <xf numFmtId="0" fontId="0" fillId="4" borderId="4" xfId="0" applyFill="1" applyBorder="1" applyAlignment="1">
      <alignment horizontal="center" vertical="top"/>
    </xf>
    <xf numFmtId="0" fontId="0" fillId="4" borderId="5" xfId="0" applyFill="1" applyBorder="1" applyAlignment="1">
      <alignment horizontal="center" vertical="top"/>
    </xf>
    <xf numFmtId="0" fontId="0" fillId="4" borderId="6" xfId="0" applyFill="1" applyBorder="1" applyAlignment="1">
      <alignment horizontal="center" vertical="top"/>
    </xf>
    <xf numFmtId="0" fontId="0" fillId="4" borderId="8" xfId="0" applyFill="1" applyBorder="1" applyAlignment="1">
      <alignment horizontal="center" vertical="top"/>
    </xf>
    <xf numFmtId="0" fontId="0" fillId="0" borderId="11" xfId="0" applyBorder="1" applyAlignment="1">
      <alignment horizontal="left"/>
    </xf>
    <xf numFmtId="0" fontId="0" fillId="0" borderId="12" xfId="0" applyBorder="1" applyAlignment="1">
      <alignment horizontal="left"/>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6" fillId="9" borderId="4" xfId="0" applyFont="1" applyFill="1" applyBorder="1" applyAlignment="1">
      <alignment horizontal="center" vertical="center"/>
    </xf>
    <xf numFmtId="0" fontId="6" fillId="9" borderId="0" xfId="0" applyFont="1" applyFill="1" applyBorder="1" applyAlignment="1">
      <alignment horizontal="center" vertical="center"/>
    </xf>
    <xf numFmtId="0" fontId="0" fillId="14" borderId="0" xfId="0" applyFill="1" applyBorder="1" applyAlignment="1">
      <alignment horizontal="center"/>
    </xf>
    <xf numFmtId="0" fontId="0" fillId="14" borderId="5" xfId="0" applyFill="1" applyBorder="1" applyAlignment="1">
      <alignment horizontal="center"/>
    </xf>
  </cellXfs>
  <cellStyles count="2">
    <cellStyle name="Hyperlink" xfId="1" builtinId="8"/>
    <cellStyle name="Normal" xfId="0" builtinId="0"/>
  </cellStyles>
  <dxfs count="7">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
      <font>
        <b val="0"/>
        <i val="0"/>
        <color auto="1"/>
      </font>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8200"/>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G4" noThreeD="1"/>
</file>

<file path=xl/ctrlProps/ctrlProp10.xml><?xml version="1.0" encoding="utf-8"?>
<formControlPr xmlns="http://schemas.microsoft.com/office/spreadsheetml/2009/9/main" objectType="CheckBox" fmlaLink="G8" lockText="1" noThreeD="1"/>
</file>

<file path=xl/ctrlProps/ctrlProp11.xml><?xml version="1.0" encoding="utf-8"?>
<formControlPr xmlns="http://schemas.microsoft.com/office/spreadsheetml/2009/9/main" objectType="CheckBox" fmlaLink="G9" lockText="1" noThreeD="1"/>
</file>

<file path=xl/ctrlProps/ctrlProp12.xml><?xml version="1.0" encoding="utf-8"?>
<formControlPr xmlns="http://schemas.microsoft.com/office/spreadsheetml/2009/9/main" objectType="CheckBox" fmlaLink="G11" lockText="1" noThreeD="1"/>
</file>

<file path=xl/ctrlProps/ctrlProp13.xml><?xml version="1.0" encoding="utf-8"?>
<formControlPr xmlns="http://schemas.microsoft.com/office/spreadsheetml/2009/9/main" objectType="CheckBox" fmlaLink="G12" lockText="1" noThreeD="1"/>
</file>

<file path=xl/ctrlProps/ctrlProp14.xml><?xml version="1.0" encoding="utf-8"?>
<formControlPr xmlns="http://schemas.microsoft.com/office/spreadsheetml/2009/9/main" objectType="CheckBox" fmlaLink="G14" lockText="1" noThreeD="1"/>
</file>

<file path=xl/ctrlProps/ctrlProp15.xml><?xml version="1.0" encoding="utf-8"?>
<formControlPr xmlns="http://schemas.microsoft.com/office/spreadsheetml/2009/9/main" objectType="CheckBox" fmlaLink="G15" lockText="1" noThreeD="1"/>
</file>

<file path=xl/ctrlProps/ctrlProp16.xml><?xml version="1.0" encoding="utf-8"?>
<formControlPr xmlns="http://schemas.microsoft.com/office/spreadsheetml/2009/9/main" objectType="CheckBox" fmlaLink="I15"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G27" lockText="1" noThreeD="1"/>
</file>

<file path=xl/ctrlProps/ctrlProp19.xml><?xml version="1.0" encoding="utf-8"?>
<formControlPr xmlns="http://schemas.microsoft.com/office/spreadsheetml/2009/9/main" objectType="CheckBox" fmlaLink="G26" lockText="1" noThreeD="1"/>
</file>

<file path=xl/ctrlProps/ctrlProp2.xml><?xml version="1.0" encoding="utf-8"?>
<formControlPr xmlns="http://schemas.microsoft.com/office/spreadsheetml/2009/9/main" objectType="CheckBox" fmlaLink="G5" lockText="1" noThreeD="1"/>
</file>

<file path=xl/ctrlProps/ctrlProp20.xml><?xml version="1.0" encoding="utf-8"?>
<formControlPr xmlns="http://schemas.microsoft.com/office/spreadsheetml/2009/9/main" objectType="CheckBox" fmlaLink="G3" lockText="1" noThreeD="1"/>
</file>

<file path=xl/ctrlProps/ctrlProp21.xml><?xml version="1.0" encoding="utf-8"?>
<formControlPr xmlns="http://schemas.microsoft.com/office/spreadsheetml/2009/9/main" objectType="CheckBox" fmlaLink="G10" lockText="1" noThreeD="1"/>
</file>

<file path=xl/ctrlProps/ctrlProp22.xml><?xml version="1.0" encoding="utf-8"?>
<formControlPr xmlns="http://schemas.microsoft.com/office/spreadsheetml/2009/9/main" objectType="CheckBox" fmlaLink="G6" lockText="1" noThreeD="1"/>
</file>

<file path=xl/ctrlProps/ctrlProp23.xml><?xml version="1.0" encoding="utf-8"?>
<formControlPr xmlns="http://schemas.microsoft.com/office/spreadsheetml/2009/9/main" objectType="CheckBox" fmlaLink="I3" lockText="1" noThreeD="1"/>
</file>

<file path=xl/ctrlProps/ctrlProp24.xml><?xml version="1.0" encoding="utf-8"?>
<formControlPr xmlns="http://schemas.microsoft.com/office/spreadsheetml/2009/9/main" objectType="CheckBox" fmlaLink="I4" lockText="1" noThreeD="1"/>
</file>

<file path=xl/ctrlProps/ctrlProp25.xml><?xml version="1.0" encoding="utf-8"?>
<formControlPr xmlns="http://schemas.microsoft.com/office/spreadsheetml/2009/9/main" objectType="CheckBox" fmlaLink="I5" lockText="1" noThreeD="1"/>
</file>

<file path=xl/ctrlProps/ctrlProp26.xml><?xml version="1.0" encoding="utf-8"?>
<formControlPr xmlns="http://schemas.microsoft.com/office/spreadsheetml/2009/9/main" objectType="CheckBox" fmlaLink="I6" lockText="1" noThreeD="1"/>
</file>

<file path=xl/ctrlProps/ctrlProp27.xml><?xml version="1.0" encoding="utf-8"?>
<formControlPr xmlns="http://schemas.microsoft.com/office/spreadsheetml/2009/9/main" objectType="CheckBox" fmlaLink="G14" lockText="1" noThreeD="1"/>
</file>

<file path=xl/ctrlProps/ctrlProp28.xml><?xml version="1.0" encoding="utf-8"?>
<formControlPr xmlns="http://schemas.microsoft.com/office/spreadsheetml/2009/9/main" objectType="CheckBox" fmlaLink="I7"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I10" lockText="1" noThreeD="1"/>
</file>

<file path=xl/ctrlProps/ctrlProp31.xml><?xml version="1.0" encoding="utf-8"?>
<formControlPr xmlns="http://schemas.microsoft.com/office/spreadsheetml/2009/9/main" objectType="CheckBox" fmlaLink="I11" lockText="1" noThreeD="1"/>
</file>

<file path=xl/ctrlProps/ctrlProp32.xml><?xml version="1.0" encoding="utf-8"?>
<formControlPr xmlns="http://schemas.microsoft.com/office/spreadsheetml/2009/9/main" objectType="CheckBox" fmlaLink="I12" lockText="1" noThreeD="1"/>
</file>

<file path=xl/ctrlProps/ctrlProp33.xml><?xml version="1.0" encoding="utf-8"?>
<formControlPr xmlns="http://schemas.microsoft.com/office/spreadsheetml/2009/9/main" objectType="CheckBox" fmlaLink="I13" lockText="1" noThreeD="1"/>
</file>

<file path=xl/ctrlProps/ctrlProp34.xml><?xml version="1.0" encoding="utf-8"?>
<formControlPr xmlns="http://schemas.microsoft.com/office/spreadsheetml/2009/9/main" objectType="CheckBox" fmlaLink="I14" lockText="1" noThreeD="1"/>
</file>

<file path=xl/ctrlProps/ctrlProp35.xml><?xml version="1.0" encoding="utf-8"?>
<formControlPr xmlns="http://schemas.microsoft.com/office/spreadsheetml/2009/9/main" objectType="CheckBox" fmlaLink="I15" lockText="1" noThreeD="1"/>
</file>

<file path=xl/ctrlProps/ctrlProp36.xml><?xml version="1.0" encoding="utf-8"?>
<formControlPr xmlns="http://schemas.microsoft.com/office/spreadsheetml/2009/9/main" objectType="CheckBox" fmlaLink="I16" lockText="1" noThreeD="1"/>
</file>

<file path=xl/ctrlProps/ctrlProp37.xml><?xml version="1.0" encoding="utf-8"?>
<formControlPr xmlns="http://schemas.microsoft.com/office/spreadsheetml/2009/9/main" objectType="CheckBox" fmlaLink="I17"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G6" lockText="1" noThreeD="1"/>
</file>

<file path=xl/ctrlProps/ctrlProp47.xml><?xml version="1.0" encoding="utf-8"?>
<formControlPr xmlns="http://schemas.microsoft.com/office/spreadsheetml/2009/9/main" objectType="CheckBox" fmlaLink="G5" lockText="1" noThreeD="1"/>
</file>

<file path=xl/ctrlProps/ctrlProp48.xml><?xml version="1.0" encoding="utf-8"?>
<formControlPr xmlns="http://schemas.microsoft.com/office/spreadsheetml/2009/9/main" objectType="CheckBox" fmlaLink="G7" lockText="1" noThreeD="1"/>
</file>

<file path=xl/ctrlProps/ctrlProp49.xml><?xml version="1.0" encoding="utf-8"?>
<formControlPr xmlns="http://schemas.microsoft.com/office/spreadsheetml/2009/9/main" objectType="CheckBox" fmlaLink="G8" lockText="1" noThreeD="1"/>
</file>

<file path=xl/ctrlProps/ctrlProp5.xml><?xml version="1.0" encoding="utf-8"?>
<formControlPr xmlns="http://schemas.microsoft.com/office/spreadsheetml/2009/9/main" objectType="CheckBox" fmlaLink="G6" lockText="1" noThreeD="1"/>
</file>

<file path=xl/ctrlProps/ctrlProp50.xml><?xml version="1.0" encoding="utf-8"?>
<formControlPr xmlns="http://schemas.microsoft.com/office/spreadsheetml/2009/9/main" objectType="CheckBox" fmlaLink="G9" lockText="1" noThreeD="1"/>
</file>

<file path=xl/ctrlProps/ctrlProp51.xml><?xml version="1.0" encoding="utf-8"?>
<formControlPr xmlns="http://schemas.microsoft.com/office/spreadsheetml/2009/9/main" objectType="CheckBox" fmlaLink="G10" lockText="1" noThreeD="1"/>
</file>

<file path=xl/ctrlProps/ctrlProp52.xml><?xml version="1.0" encoding="utf-8"?>
<formControlPr xmlns="http://schemas.microsoft.com/office/spreadsheetml/2009/9/main" objectType="CheckBox" fmlaLink="G11" lockText="1" noThreeD="1"/>
</file>

<file path=xl/ctrlProps/ctrlProp53.xml><?xml version="1.0" encoding="utf-8"?>
<formControlPr xmlns="http://schemas.microsoft.com/office/spreadsheetml/2009/9/main" objectType="CheckBox" fmlaLink="G12" lockText="1" noThreeD="1"/>
</file>

<file path=xl/ctrlProps/ctrlProp54.xml><?xml version="1.0" encoding="utf-8"?>
<formControlPr xmlns="http://schemas.microsoft.com/office/spreadsheetml/2009/9/main" objectType="CheckBox" fmlaLink="G13" lockText="1" noThreeD="1"/>
</file>

<file path=xl/ctrlProps/ctrlProp55.xml><?xml version="1.0" encoding="utf-8"?>
<formControlPr xmlns="http://schemas.microsoft.com/office/spreadsheetml/2009/9/main" objectType="CheckBox" fmlaLink="G14" lockText="1" noThreeD="1"/>
</file>

<file path=xl/ctrlProps/ctrlProp56.xml><?xml version="1.0" encoding="utf-8"?>
<formControlPr xmlns="http://schemas.microsoft.com/office/spreadsheetml/2009/9/main" objectType="CheckBox" fmlaLink="G15" lockText="1" noThreeD="1"/>
</file>

<file path=xl/ctrlProps/ctrlProp57.xml><?xml version="1.0" encoding="utf-8"?>
<formControlPr xmlns="http://schemas.microsoft.com/office/spreadsheetml/2009/9/main" objectType="CheckBox" fmlaLink="G18" lockText="1" noThreeD="1"/>
</file>

<file path=xl/ctrlProps/ctrlProp58.xml><?xml version="1.0" encoding="utf-8"?>
<formControlPr xmlns="http://schemas.microsoft.com/office/spreadsheetml/2009/9/main" objectType="CheckBox" fmlaLink="G19" lockText="1" noThreeD="1"/>
</file>

<file path=xl/ctrlProps/ctrlProp59.xml><?xml version="1.0" encoding="utf-8"?>
<formControlPr xmlns="http://schemas.microsoft.com/office/spreadsheetml/2009/9/main" objectType="CheckBox" fmlaLink="G20" lockText="1" noThreeD="1"/>
</file>

<file path=xl/ctrlProps/ctrlProp6.xml><?xml version="1.0" encoding="utf-8"?>
<formControlPr xmlns="http://schemas.microsoft.com/office/spreadsheetml/2009/9/main" objectType="CheckBox" fmlaLink="G21" lockText="1" noThreeD="1"/>
</file>

<file path=xl/ctrlProps/ctrlProp60.xml><?xml version="1.0" encoding="utf-8"?>
<formControlPr xmlns="http://schemas.microsoft.com/office/spreadsheetml/2009/9/main" objectType="CheckBox" fmlaLink="G21" lockText="1" noThreeD="1"/>
</file>

<file path=xl/ctrlProps/ctrlProp61.xml><?xml version="1.0" encoding="utf-8"?>
<formControlPr xmlns="http://schemas.microsoft.com/office/spreadsheetml/2009/9/main" objectType="CheckBox" fmlaLink="G22" lockText="1" noThreeD="1"/>
</file>

<file path=xl/ctrlProps/ctrlProp62.xml><?xml version="1.0" encoding="utf-8"?>
<formControlPr xmlns="http://schemas.microsoft.com/office/spreadsheetml/2009/9/main" objectType="CheckBox" fmlaLink="G23" lockText="1" noThreeD="1"/>
</file>

<file path=xl/ctrlProps/ctrlProp63.xml><?xml version="1.0" encoding="utf-8"?>
<formControlPr xmlns="http://schemas.microsoft.com/office/spreadsheetml/2009/9/main" objectType="CheckBox" fmlaLink="G24" lockText="1" noThreeD="1"/>
</file>

<file path=xl/ctrlProps/ctrlProp64.xml><?xml version="1.0" encoding="utf-8"?>
<formControlPr xmlns="http://schemas.microsoft.com/office/spreadsheetml/2009/9/main" objectType="CheckBox" fmlaLink="G25" lockText="1" noThreeD="1"/>
</file>

<file path=xl/ctrlProps/ctrlProp65.xml><?xml version="1.0" encoding="utf-8"?>
<formControlPr xmlns="http://schemas.microsoft.com/office/spreadsheetml/2009/9/main" objectType="CheckBox" fmlaLink="G26" lockText="1" noThreeD="1"/>
</file>

<file path=xl/ctrlProps/ctrlProp66.xml><?xml version="1.0" encoding="utf-8"?>
<formControlPr xmlns="http://schemas.microsoft.com/office/spreadsheetml/2009/9/main" objectType="CheckBox" fmlaLink="G27" lockText="1" noThreeD="1"/>
</file>

<file path=xl/ctrlProps/ctrlProp67.xml><?xml version="1.0" encoding="utf-8"?>
<formControlPr xmlns="http://schemas.microsoft.com/office/spreadsheetml/2009/9/main" objectType="CheckBox" fmlaLink="G28" lockText="1" noThreeD="1"/>
</file>

<file path=xl/ctrlProps/ctrlProp68.xml><?xml version="1.0" encoding="utf-8"?>
<formControlPr xmlns="http://schemas.microsoft.com/office/spreadsheetml/2009/9/main" objectType="CheckBox" fmlaLink="G16" lockText="1" noThreeD="1"/>
</file>

<file path=xl/ctrlProps/ctrlProp69.xml><?xml version="1.0" encoding="utf-8"?>
<formControlPr xmlns="http://schemas.microsoft.com/office/spreadsheetml/2009/9/main" objectType="CheckBox" fmlaLink="K5" lockText="1" noThreeD="1"/>
</file>

<file path=xl/ctrlProps/ctrlProp7.xml><?xml version="1.0" encoding="utf-8"?>
<formControlPr xmlns="http://schemas.microsoft.com/office/spreadsheetml/2009/9/main" objectType="CheckBox" fmlaLink="G20" lockText="1" noThreeD="1"/>
</file>

<file path=xl/ctrlProps/ctrlProp70.xml><?xml version="1.0" encoding="utf-8"?>
<formControlPr xmlns="http://schemas.microsoft.com/office/spreadsheetml/2009/9/main" objectType="CheckBox" fmlaLink="K11" lockText="1" noThreeD="1"/>
</file>

<file path=xl/ctrlProps/ctrlProp71.xml><?xml version="1.0" encoding="utf-8"?>
<formControlPr xmlns="http://schemas.microsoft.com/office/spreadsheetml/2009/9/main" objectType="CheckBox" fmlaLink="K6" lockText="1" noThreeD="1"/>
</file>

<file path=xl/ctrlProps/ctrlProp72.xml><?xml version="1.0" encoding="utf-8"?>
<formControlPr xmlns="http://schemas.microsoft.com/office/spreadsheetml/2009/9/main" objectType="CheckBox" fmlaLink="K7" lockText="1" noThreeD="1"/>
</file>

<file path=xl/ctrlProps/ctrlProp73.xml><?xml version="1.0" encoding="utf-8"?>
<formControlPr xmlns="http://schemas.microsoft.com/office/spreadsheetml/2009/9/main" objectType="CheckBox" fmlaLink="K8" lockText="1" noThreeD="1"/>
</file>

<file path=xl/ctrlProps/ctrlProp74.xml><?xml version="1.0" encoding="utf-8"?>
<formControlPr xmlns="http://schemas.microsoft.com/office/spreadsheetml/2009/9/main" objectType="CheckBox" fmlaLink="K9" lockText="1" noThreeD="1"/>
</file>

<file path=xl/ctrlProps/ctrlProp75.xml><?xml version="1.0" encoding="utf-8"?>
<formControlPr xmlns="http://schemas.microsoft.com/office/spreadsheetml/2009/9/main" objectType="CheckBox" fmlaLink="K10" lockText="1" noThreeD="1"/>
</file>

<file path=xl/ctrlProps/ctrlProp76.xml><?xml version="1.0" encoding="utf-8"?>
<formControlPr xmlns="http://schemas.microsoft.com/office/spreadsheetml/2009/9/main" objectType="CheckBox" fmlaLink="K12" lockText="1" noThreeD="1"/>
</file>

<file path=xl/ctrlProps/ctrlProp77.xml><?xml version="1.0" encoding="utf-8"?>
<formControlPr xmlns="http://schemas.microsoft.com/office/spreadsheetml/2009/9/main" objectType="CheckBox" fmlaLink="K13" lockText="1" noThreeD="1"/>
</file>

<file path=xl/ctrlProps/ctrlProp78.xml><?xml version="1.0" encoding="utf-8"?>
<formControlPr xmlns="http://schemas.microsoft.com/office/spreadsheetml/2009/9/main" objectType="CheckBox" fmlaLink="K14" lockText="1" noThreeD="1"/>
</file>

<file path=xl/ctrlProps/ctrlProp79.xml><?xml version="1.0" encoding="utf-8"?>
<formControlPr xmlns="http://schemas.microsoft.com/office/spreadsheetml/2009/9/main" objectType="CheckBox" fmlaLink="K15" lockText="1" noThreeD="1"/>
</file>

<file path=xl/ctrlProps/ctrlProp8.xml><?xml version="1.0" encoding="utf-8"?>
<formControlPr xmlns="http://schemas.microsoft.com/office/spreadsheetml/2009/9/main" objectType="CheckBox" fmlaLink="G18" lockText="1" noThreeD="1"/>
</file>

<file path=xl/ctrlProps/ctrlProp9.xml><?xml version="1.0" encoding="utf-8"?>
<formControlPr xmlns="http://schemas.microsoft.com/office/spreadsheetml/2009/9/main" objectType="CheckBox" fmlaLink="G1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4762</xdr:rowOff>
    </xdr:from>
    <xdr:to>
      <xdr:col>10</xdr:col>
      <xdr:colOff>0</xdr:colOff>
      <xdr:row>17</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76262"/>
          <a:ext cx="5895975" cy="29479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19050</xdr:rowOff>
        </xdr:from>
        <xdr:to>
          <xdr:col>6</xdr:col>
          <xdr:colOff>228600</xdr:colOff>
          <xdr:row>3</xdr:row>
          <xdr:rowOff>161925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180975</xdr:rowOff>
        </xdr:from>
        <xdr:to>
          <xdr:col>6</xdr:col>
          <xdr:colOff>180975</xdr:colOff>
          <xdr:row>5</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22</xdr:row>
          <xdr:rowOff>0</xdr:rowOff>
        </xdr:from>
        <xdr:to>
          <xdr:col>6</xdr:col>
          <xdr:colOff>209550</xdr:colOff>
          <xdr:row>23</xdr:row>
          <xdr:rowOff>9525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23</xdr:row>
          <xdr:rowOff>9525</xdr:rowOff>
        </xdr:from>
        <xdr:to>
          <xdr:col>6</xdr:col>
          <xdr:colOff>190500</xdr:colOff>
          <xdr:row>24</xdr:row>
          <xdr:rowOff>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180975</xdr:rowOff>
        </xdr:from>
        <xdr:to>
          <xdr:col>6</xdr:col>
          <xdr:colOff>209550</xdr:colOff>
          <xdr:row>6</xdr:row>
          <xdr:rowOff>9525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20</xdr:row>
          <xdr:rowOff>0</xdr:rowOff>
        </xdr:from>
        <xdr:to>
          <xdr:col>6</xdr:col>
          <xdr:colOff>209550</xdr:colOff>
          <xdr:row>21</xdr:row>
          <xdr:rowOff>9525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19</xdr:row>
          <xdr:rowOff>0</xdr:rowOff>
        </xdr:from>
        <xdr:to>
          <xdr:col>6</xdr:col>
          <xdr:colOff>209550</xdr:colOff>
          <xdr:row>20</xdr:row>
          <xdr:rowOff>9525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219075</xdr:colOff>
          <xdr:row>18</xdr:row>
          <xdr:rowOff>9525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15</xdr:row>
          <xdr:rowOff>180975</xdr:rowOff>
        </xdr:from>
        <xdr:to>
          <xdr:col>6</xdr:col>
          <xdr:colOff>228600</xdr:colOff>
          <xdr:row>17</xdr:row>
          <xdr:rowOff>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7</xdr:row>
          <xdr:rowOff>0</xdr:rowOff>
        </xdr:from>
        <xdr:to>
          <xdr:col>6</xdr:col>
          <xdr:colOff>228600</xdr:colOff>
          <xdr:row>8</xdr:row>
          <xdr:rowOff>9525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9525</xdr:rowOff>
        </xdr:from>
        <xdr:to>
          <xdr:col>6</xdr:col>
          <xdr:colOff>219075</xdr:colOff>
          <xdr:row>9</xdr:row>
          <xdr:rowOff>19050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180975</xdr:rowOff>
        </xdr:from>
        <xdr:to>
          <xdr:col>6</xdr:col>
          <xdr:colOff>228600</xdr:colOff>
          <xdr:row>11</xdr:row>
          <xdr:rowOff>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180975</xdr:rowOff>
        </xdr:from>
        <xdr:to>
          <xdr:col>6</xdr:col>
          <xdr:colOff>228600</xdr:colOff>
          <xdr:row>12</xdr:row>
          <xdr:rowOff>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9525</xdr:rowOff>
        </xdr:from>
        <xdr:to>
          <xdr:col>6</xdr:col>
          <xdr:colOff>228600</xdr:colOff>
          <xdr:row>14</xdr:row>
          <xdr:rowOff>28575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6</xdr:col>
          <xdr:colOff>219075</xdr:colOff>
          <xdr:row>15</xdr:row>
          <xdr:rowOff>9525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1009650</xdr:colOff>
          <xdr:row>13</xdr:row>
          <xdr:rowOff>171450</xdr:rowOff>
        </xdr:from>
        <xdr:to>
          <xdr:col>9</xdr:col>
          <xdr:colOff>19050</xdr:colOff>
          <xdr:row>15</xdr:row>
          <xdr:rowOff>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1009650</xdr:colOff>
          <xdr:row>23</xdr:row>
          <xdr:rowOff>9525</xdr:rowOff>
        </xdr:from>
        <xdr:to>
          <xdr:col>9</xdr:col>
          <xdr:colOff>19050</xdr:colOff>
          <xdr:row>24</xdr:row>
          <xdr:rowOff>19050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26</xdr:row>
          <xdr:rowOff>0</xdr:rowOff>
        </xdr:from>
        <xdr:to>
          <xdr:col>6</xdr:col>
          <xdr:colOff>209550</xdr:colOff>
          <xdr:row>27</xdr:row>
          <xdr:rowOff>9525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25</xdr:row>
          <xdr:rowOff>0</xdr:rowOff>
        </xdr:from>
        <xdr:to>
          <xdr:col>6</xdr:col>
          <xdr:colOff>209550</xdr:colOff>
          <xdr:row>26</xdr:row>
          <xdr:rowOff>9525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600075</xdr:colOff>
          <xdr:row>2</xdr:row>
          <xdr:rowOff>19050</xdr:rowOff>
        </xdr:from>
        <xdr:to>
          <xdr:col>7</xdr:col>
          <xdr:colOff>123825</xdr:colOff>
          <xdr:row>3</xdr:row>
          <xdr:rowOff>47625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9</xdr:row>
          <xdr:rowOff>0</xdr:rowOff>
        </xdr:from>
        <xdr:to>
          <xdr:col>7</xdr:col>
          <xdr:colOff>123825</xdr:colOff>
          <xdr:row>10</xdr:row>
          <xdr:rowOff>28575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5</xdr:row>
          <xdr:rowOff>9525</xdr:rowOff>
        </xdr:from>
        <xdr:to>
          <xdr:col>7</xdr:col>
          <xdr:colOff>123825</xdr:colOff>
          <xdr:row>6</xdr:row>
          <xdr:rowOff>38100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xdr:row>
          <xdr:rowOff>0</xdr:rowOff>
        </xdr:from>
        <xdr:to>
          <xdr:col>9</xdr:col>
          <xdr:colOff>85725</xdr:colOff>
          <xdr:row>3</xdr:row>
          <xdr:rowOff>28575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3</xdr:row>
          <xdr:rowOff>19050</xdr:rowOff>
        </xdr:from>
        <xdr:to>
          <xdr:col>9</xdr:col>
          <xdr:colOff>85725</xdr:colOff>
          <xdr:row>4</xdr:row>
          <xdr:rowOff>47625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4</xdr:row>
          <xdr:rowOff>19050</xdr:rowOff>
        </xdr:from>
        <xdr:to>
          <xdr:col>9</xdr:col>
          <xdr:colOff>85725</xdr:colOff>
          <xdr:row>5</xdr:row>
          <xdr:rowOff>47625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4</xdr:row>
          <xdr:rowOff>180975</xdr:rowOff>
        </xdr:from>
        <xdr:to>
          <xdr:col>9</xdr:col>
          <xdr:colOff>85725</xdr:colOff>
          <xdr:row>6</xdr:row>
          <xdr:rowOff>19050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13</xdr:row>
          <xdr:rowOff>0</xdr:rowOff>
        </xdr:from>
        <xdr:to>
          <xdr:col>7</xdr:col>
          <xdr:colOff>123825</xdr:colOff>
          <xdr:row>14</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5</xdr:row>
          <xdr:rowOff>152400</xdr:rowOff>
        </xdr:from>
        <xdr:to>
          <xdr:col>9</xdr:col>
          <xdr:colOff>85725</xdr:colOff>
          <xdr:row>6</xdr:row>
          <xdr:rowOff>180975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6</xdr:row>
          <xdr:rowOff>171450</xdr:rowOff>
        </xdr:from>
        <xdr:to>
          <xdr:col>9</xdr:col>
          <xdr:colOff>85725</xdr:colOff>
          <xdr:row>8</xdr:row>
          <xdr:rowOff>9525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9</xdr:row>
          <xdr:rowOff>0</xdr:rowOff>
        </xdr:from>
        <xdr:to>
          <xdr:col>9</xdr:col>
          <xdr:colOff>85725</xdr:colOff>
          <xdr:row>10</xdr:row>
          <xdr:rowOff>28575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9</xdr:row>
          <xdr:rowOff>180975</xdr:rowOff>
        </xdr:from>
        <xdr:to>
          <xdr:col>9</xdr:col>
          <xdr:colOff>85725</xdr:colOff>
          <xdr:row>11</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10</xdr:row>
          <xdr:rowOff>180975</xdr:rowOff>
        </xdr:from>
        <xdr:to>
          <xdr:col>9</xdr:col>
          <xdr:colOff>85725</xdr:colOff>
          <xdr:row>12</xdr:row>
          <xdr:rowOff>19050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11</xdr:row>
          <xdr:rowOff>171450</xdr:rowOff>
        </xdr:from>
        <xdr:to>
          <xdr:col>9</xdr:col>
          <xdr:colOff>85725</xdr:colOff>
          <xdr:row>13</xdr:row>
          <xdr:rowOff>9525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13</xdr:row>
          <xdr:rowOff>0</xdr:rowOff>
        </xdr:from>
        <xdr:to>
          <xdr:col>9</xdr:col>
          <xdr:colOff>85725</xdr:colOff>
          <xdr:row>14</xdr:row>
          <xdr:rowOff>28575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14</xdr:row>
          <xdr:rowOff>0</xdr:rowOff>
        </xdr:from>
        <xdr:to>
          <xdr:col>9</xdr:col>
          <xdr:colOff>85725</xdr:colOff>
          <xdr:row>15</xdr:row>
          <xdr:rowOff>28575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14</xdr:row>
          <xdr:rowOff>180975</xdr:rowOff>
        </xdr:from>
        <xdr:to>
          <xdr:col>9</xdr:col>
          <xdr:colOff>85725</xdr:colOff>
          <xdr:row>16</xdr:row>
          <xdr:rowOff>19050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15</xdr:row>
          <xdr:rowOff>171450</xdr:rowOff>
        </xdr:from>
        <xdr:to>
          <xdr:col>9</xdr:col>
          <xdr:colOff>85725</xdr:colOff>
          <xdr:row>17</xdr:row>
          <xdr:rowOff>9525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18</xdr:row>
          <xdr:rowOff>28575</xdr:rowOff>
        </xdr:from>
        <xdr:to>
          <xdr:col>7</xdr:col>
          <xdr:colOff>0</xdr:colOff>
          <xdr:row>19</xdr:row>
          <xdr:rowOff>9525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19</xdr:row>
          <xdr:rowOff>0</xdr:rowOff>
        </xdr:from>
        <xdr:to>
          <xdr:col>6</xdr:col>
          <xdr:colOff>161925</xdr:colOff>
          <xdr:row>20</xdr:row>
          <xdr:rowOff>9525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29</xdr:row>
          <xdr:rowOff>28575</xdr:rowOff>
        </xdr:from>
        <xdr:to>
          <xdr:col>7</xdr:col>
          <xdr:colOff>0</xdr:colOff>
          <xdr:row>30</xdr:row>
          <xdr:rowOff>9525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30</xdr:row>
          <xdr:rowOff>0</xdr:rowOff>
        </xdr:from>
        <xdr:to>
          <xdr:col>6</xdr:col>
          <xdr:colOff>161925</xdr:colOff>
          <xdr:row>31</xdr:row>
          <xdr:rowOff>9525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31</xdr:row>
          <xdr:rowOff>28575</xdr:rowOff>
        </xdr:from>
        <xdr:to>
          <xdr:col>7</xdr:col>
          <xdr:colOff>0</xdr:colOff>
          <xdr:row>32</xdr:row>
          <xdr:rowOff>9525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32</xdr:row>
          <xdr:rowOff>0</xdr:rowOff>
        </xdr:from>
        <xdr:to>
          <xdr:col>6</xdr:col>
          <xdr:colOff>161925</xdr:colOff>
          <xdr:row>33</xdr:row>
          <xdr:rowOff>9525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21</xdr:row>
          <xdr:rowOff>28575</xdr:rowOff>
        </xdr:from>
        <xdr:to>
          <xdr:col>7</xdr:col>
          <xdr:colOff>0</xdr:colOff>
          <xdr:row>22</xdr:row>
          <xdr:rowOff>9525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22</xdr:row>
          <xdr:rowOff>0</xdr:rowOff>
        </xdr:from>
        <xdr:to>
          <xdr:col>6</xdr:col>
          <xdr:colOff>161925</xdr:colOff>
          <xdr:row>23</xdr:row>
          <xdr:rowOff>9525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571500</xdr:colOff>
          <xdr:row>4</xdr:row>
          <xdr:rowOff>161925</xdr:rowOff>
        </xdr:from>
        <xdr:to>
          <xdr:col>7</xdr:col>
          <xdr:colOff>9525</xdr:colOff>
          <xdr:row>6</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3</xdr:row>
          <xdr:rowOff>142875</xdr:rowOff>
        </xdr:from>
        <xdr:to>
          <xdr:col>7</xdr:col>
          <xdr:colOff>9525</xdr:colOff>
          <xdr:row>5</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5</xdr:row>
          <xdr:rowOff>161925</xdr:rowOff>
        </xdr:from>
        <xdr:to>
          <xdr:col>7</xdr:col>
          <xdr:colOff>9525</xdr:colOff>
          <xdr:row>7</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6</xdr:row>
          <xdr:rowOff>161925</xdr:rowOff>
        </xdr:from>
        <xdr:to>
          <xdr:col>7</xdr:col>
          <xdr:colOff>9525</xdr:colOff>
          <xdr:row>8</xdr:row>
          <xdr:rowOff>9525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7</xdr:row>
          <xdr:rowOff>161925</xdr:rowOff>
        </xdr:from>
        <xdr:to>
          <xdr:col>7</xdr:col>
          <xdr:colOff>9525</xdr:colOff>
          <xdr:row>9</xdr:row>
          <xdr:rowOff>9525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8</xdr:row>
          <xdr:rowOff>161925</xdr:rowOff>
        </xdr:from>
        <xdr:to>
          <xdr:col>7</xdr:col>
          <xdr:colOff>9525</xdr:colOff>
          <xdr:row>10</xdr:row>
          <xdr:rowOff>9525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9</xdr:row>
          <xdr:rowOff>161925</xdr:rowOff>
        </xdr:from>
        <xdr:to>
          <xdr:col>7</xdr:col>
          <xdr:colOff>9525</xdr:colOff>
          <xdr:row>11</xdr:row>
          <xdr:rowOff>9525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10</xdr:row>
          <xdr:rowOff>161925</xdr:rowOff>
        </xdr:from>
        <xdr:to>
          <xdr:col>7</xdr:col>
          <xdr:colOff>9525</xdr:colOff>
          <xdr:row>12</xdr:row>
          <xdr:rowOff>9525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11</xdr:row>
          <xdr:rowOff>152400</xdr:rowOff>
        </xdr:from>
        <xdr:to>
          <xdr:col>7</xdr:col>
          <xdr:colOff>9525</xdr:colOff>
          <xdr:row>13</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12</xdr:row>
          <xdr:rowOff>161925</xdr:rowOff>
        </xdr:from>
        <xdr:to>
          <xdr:col>7</xdr:col>
          <xdr:colOff>9525</xdr:colOff>
          <xdr:row>14</xdr:row>
          <xdr:rowOff>9525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13</xdr:row>
          <xdr:rowOff>142875</xdr:rowOff>
        </xdr:from>
        <xdr:to>
          <xdr:col>7</xdr:col>
          <xdr:colOff>9525</xdr:colOff>
          <xdr:row>14</xdr:row>
          <xdr:rowOff>180975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16</xdr:row>
          <xdr:rowOff>161925</xdr:rowOff>
        </xdr:from>
        <xdr:to>
          <xdr:col>7</xdr:col>
          <xdr:colOff>9525</xdr:colOff>
          <xdr:row>18</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17</xdr:row>
          <xdr:rowOff>171450</xdr:rowOff>
        </xdr:from>
        <xdr:to>
          <xdr:col>7</xdr:col>
          <xdr:colOff>9525</xdr:colOff>
          <xdr:row>19</xdr:row>
          <xdr:rowOff>19050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18</xdr:row>
          <xdr:rowOff>161925</xdr:rowOff>
        </xdr:from>
        <xdr:to>
          <xdr:col>7</xdr:col>
          <xdr:colOff>9525</xdr:colOff>
          <xdr:row>20</xdr:row>
          <xdr:rowOff>9525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19</xdr:row>
          <xdr:rowOff>161925</xdr:rowOff>
        </xdr:from>
        <xdr:to>
          <xdr:col>7</xdr:col>
          <xdr:colOff>9525</xdr:colOff>
          <xdr:row>21</xdr:row>
          <xdr:rowOff>9525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20</xdr:row>
          <xdr:rowOff>161925</xdr:rowOff>
        </xdr:from>
        <xdr:to>
          <xdr:col>7</xdr:col>
          <xdr:colOff>9525</xdr:colOff>
          <xdr:row>22</xdr:row>
          <xdr:rowOff>9525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21</xdr:row>
          <xdr:rowOff>142875</xdr:rowOff>
        </xdr:from>
        <xdr:to>
          <xdr:col>7</xdr:col>
          <xdr:colOff>9525</xdr:colOff>
          <xdr:row>22</xdr:row>
          <xdr:rowOff>180975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22</xdr:row>
          <xdr:rowOff>161925</xdr:rowOff>
        </xdr:from>
        <xdr:to>
          <xdr:col>7</xdr:col>
          <xdr:colOff>9525</xdr:colOff>
          <xdr:row>24</xdr:row>
          <xdr:rowOff>9525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23</xdr:row>
          <xdr:rowOff>152400</xdr:rowOff>
        </xdr:from>
        <xdr:to>
          <xdr:col>7</xdr:col>
          <xdr:colOff>9525</xdr:colOff>
          <xdr:row>25</xdr:row>
          <xdr:rowOff>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24</xdr:row>
          <xdr:rowOff>152400</xdr:rowOff>
        </xdr:from>
        <xdr:to>
          <xdr:col>7</xdr:col>
          <xdr:colOff>9525</xdr:colOff>
          <xdr:row>26</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25</xdr:row>
          <xdr:rowOff>161925</xdr:rowOff>
        </xdr:from>
        <xdr:to>
          <xdr:col>7</xdr:col>
          <xdr:colOff>9525</xdr:colOff>
          <xdr:row>27</xdr:row>
          <xdr:rowOff>9525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26</xdr:row>
          <xdr:rowOff>152400</xdr:rowOff>
        </xdr:from>
        <xdr:to>
          <xdr:col>7</xdr:col>
          <xdr:colOff>9525</xdr:colOff>
          <xdr:row>28</xdr:row>
          <xdr:rowOff>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14</xdr:row>
          <xdr:rowOff>180975</xdr:rowOff>
        </xdr:from>
        <xdr:to>
          <xdr:col>7</xdr:col>
          <xdr:colOff>9525</xdr:colOff>
          <xdr:row>16</xdr:row>
          <xdr:rowOff>28575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9525</xdr:rowOff>
        </xdr:from>
        <xdr:to>
          <xdr:col>11</xdr:col>
          <xdr:colOff>28575</xdr:colOff>
          <xdr:row>5</xdr:row>
          <xdr:rowOff>9525</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0</xdr:rowOff>
        </xdr:from>
        <xdr:to>
          <xdr:col>11</xdr:col>
          <xdr:colOff>28575</xdr:colOff>
          <xdr:row>11</xdr:row>
          <xdr:rowOff>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9525</xdr:rowOff>
        </xdr:from>
        <xdr:to>
          <xdr:col>11</xdr:col>
          <xdr:colOff>28575</xdr:colOff>
          <xdr:row>6</xdr:row>
          <xdr:rowOff>9525</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9525</xdr:rowOff>
        </xdr:from>
        <xdr:to>
          <xdr:col>11</xdr:col>
          <xdr:colOff>28575</xdr:colOff>
          <xdr:row>7</xdr:row>
          <xdr:rowOff>9525</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180975</xdr:rowOff>
        </xdr:from>
        <xdr:to>
          <xdr:col>11</xdr:col>
          <xdr:colOff>28575</xdr:colOff>
          <xdr:row>7</xdr:row>
          <xdr:rowOff>180975</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11</xdr:col>
          <xdr:colOff>28575</xdr:colOff>
          <xdr:row>9</xdr:row>
          <xdr:rowOff>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9525</xdr:rowOff>
        </xdr:from>
        <xdr:to>
          <xdr:col>11</xdr:col>
          <xdr:colOff>28575</xdr:colOff>
          <xdr:row>10</xdr:row>
          <xdr:rowOff>9525</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28575</xdr:rowOff>
        </xdr:from>
        <xdr:to>
          <xdr:col>11</xdr:col>
          <xdr:colOff>28575</xdr:colOff>
          <xdr:row>12</xdr:row>
          <xdr:rowOff>28575</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28575</xdr:rowOff>
        </xdr:from>
        <xdr:to>
          <xdr:col>11</xdr:col>
          <xdr:colOff>28575</xdr:colOff>
          <xdr:row>13</xdr:row>
          <xdr:rowOff>28575</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28575</xdr:rowOff>
        </xdr:from>
        <xdr:to>
          <xdr:col>11</xdr:col>
          <xdr:colOff>28575</xdr:colOff>
          <xdr:row>14</xdr:row>
          <xdr:rowOff>28575</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9525</xdr:rowOff>
        </xdr:from>
        <xdr:to>
          <xdr:col>11</xdr:col>
          <xdr:colOff>28575</xdr:colOff>
          <xdr:row>15</xdr:row>
          <xdr:rowOff>9525</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 Type="http://schemas.openxmlformats.org/officeDocument/2006/relationships/vmlDrawing" Target="../drawings/vmlDrawing3.vml"/><Relationship Id="rId21" Type="http://schemas.openxmlformats.org/officeDocument/2006/relationships/ctrlProp" Target="../ctrlProps/ctrlProp63.xml"/><Relationship Id="rId34" Type="http://schemas.openxmlformats.org/officeDocument/2006/relationships/ctrlProp" Target="../ctrlProps/ctrlProp76.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2" Type="http://schemas.openxmlformats.org/officeDocument/2006/relationships/drawing" Target="../drawings/drawing4.x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1" Type="http://schemas.openxmlformats.org/officeDocument/2006/relationships/printerSettings" Target="../printerSettings/printerSettings4.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4"/>
  <sheetViews>
    <sheetView tabSelected="1" workbookViewId="0">
      <selection activeCell="A29" sqref="A29:V37"/>
    </sheetView>
  </sheetViews>
  <sheetFormatPr defaultRowHeight="15"/>
  <cols>
    <col min="9" max="9" width="6.7109375" customWidth="1"/>
    <col min="10" max="10" width="8.5703125" customWidth="1"/>
    <col min="12" max="12" width="10.5703125" customWidth="1"/>
    <col min="22" max="22" width="9.5703125" customWidth="1"/>
  </cols>
  <sheetData>
    <row r="1" spans="1:30">
      <c r="A1" s="180" t="s">
        <v>70</v>
      </c>
      <c r="B1" s="181"/>
      <c r="C1" s="182"/>
      <c r="D1" s="180" t="s">
        <v>0</v>
      </c>
      <c r="E1" s="181"/>
      <c r="F1" s="182"/>
      <c r="G1" s="180" t="s">
        <v>21</v>
      </c>
      <c r="H1" s="181"/>
      <c r="I1" s="182"/>
      <c r="J1" s="180" t="s">
        <v>1</v>
      </c>
      <c r="K1" s="181"/>
      <c r="L1" s="182"/>
      <c r="M1" s="180" t="s">
        <v>22</v>
      </c>
      <c r="N1" s="181"/>
      <c r="O1" s="181"/>
      <c r="P1" s="182"/>
      <c r="Q1" s="24"/>
      <c r="R1" s="25"/>
      <c r="S1" s="25"/>
      <c r="T1" s="25"/>
      <c r="U1" s="25"/>
      <c r="V1" s="26"/>
    </row>
    <row r="2" spans="1:30" ht="12.75" customHeight="1">
      <c r="A2" s="264" t="s">
        <v>89</v>
      </c>
      <c r="B2" s="265"/>
      <c r="C2" s="266"/>
      <c r="D2" s="264" t="s">
        <v>90</v>
      </c>
      <c r="E2" s="265"/>
      <c r="F2" s="266"/>
      <c r="G2" s="270" t="s">
        <v>91</v>
      </c>
      <c r="H2" s="265"/>
      <c r="I2" s="266"/>
      <c r="J2" s="264" t="s">
        <v>92</v>
      </c>
      <c r="K2" s="265"/>
      <c r="L2" s="266"/>
      <c r="M2" s="264" t="s">
        <v>93</v>
      </c>
      <c r="N2" s="265"/>
      <c r="O2" s="265"/>
      <c r="P2" s="266"/>
      <c r="Q2" s="37"/>
      <c r="R2" s="334"/>
      <c r="S2" s="334"/>
      <c r="T2" s="334"/>
      <c r="U2" s="334"/>
      <c r="V2" s="39"/>
    </row>
    <row r="3" spans="1:30" ht="14.25" customHeight="1">
      <c r="A3" s="267"/>
      <c r="B3" s="268"/>
      <c r="C3" s="269"/>
      <c r="D3" s="267"/>
      <c r="E3" s="268"/>
      <c r="F3" s="269"/>
      <c r="G3" s="267"/>
      <c r="H3" s="268"/>
      <c r="I3" s="269"/>
      <c r="J3" s="267"/>
      <c r="K3" s="268"/>
      <c r="L3" s="269"/>
      <c r="M3" s="267"/>
      <c r="N3" s="268"/>
      <c r="O3" s="268"/>
      <c r="P3" s="269"/>
      <c r="Q3" s="37"/>
      <c r="R3" s="334"/>
      <c r="S3" s="334"/>
      <c r="T3" s="334"/>
      <c r="U3" s="334"/>
      <c r="V3" s="39"/>
    </row>
    <row r="4" spans="1:30" ht="15" customHeight="1">
      <c r="D4" s="1"/>
      <c r="E4" s="1"/>
      <c r="F4" s="1"/>
      <c r="G4" s="1"/>
      <c r="H4" s="1"/>
      <c r="I4" s="1"/>
      <c r="J4" s="1"/>
      <c r="K4" s="240" t="s">
        <v>2</v>
      </c>
      <c r="L4" s="241"/>
      <c r="M4" s="242"/>
      <c r="N4" s="240" t="s">
        <v>3</v>
      </c>
      <c r="O4" s="241"/>
      <c r="P4" s="242"/>
      <c r="Q4" s="45"/>
      <c r="R4" s="334" t="s">
        <v>65</v>
      </c>
      <c r="S4" s="334"/>
      <c r="T4" s="334"/>
      <c r="U4" s="334"/>
      <c r="V4" s="39"/>
      <c r="W4" s="1"/>
      <c r="X4" s="1"/>
      <c r="Y4" s="1"/>
      <c r="Z4" s="1"/>
      <c r="AA4" s="1"/>
      <c r="AB4" s="1"/>
      <c r="AC4" s="1"/>
      <c r="AD4" s="1"/>
    </row>
    <row r="5" spans="1:30">
      <c r="A5" s="10"/>
      <c r="B5" s="7"/>
      <c r="C5" s="7"/>
      <c r="D5" s="7"/>
      <c r="E5" s="10"/>
      <c r="F5" s="7"/>
      <c r="G5" s="7"/>
      <c r="H5" s="7"/>
      <c r="I5" s="10"/>
      <c r="J5" s="10"/>
      <c r="K5" s="243"/>
      <c r="L5" s="244"/>
      <c r="M5" s="245"/>
      <c r="N5" s="243"/>
      <c r="O5" s="244"/>
      <c r="P5" s="245"/>
      <c r="Q5" s="45"/>
      <c r="R5" s="334"/>
      <c r="S5" s="334"/>
      <c r="T5" s="334"/>
      <c r="U5" s="334"/>
      <c r="V5" s="46"/>
      <c r="W5" s="10"/>
      <c r="X5" s="10"/>
      <c r="Y5" s="10"/>
      <c r="Z5" s="7"/>
      <c r="AA5" s="7"/>
      <c r="AB5" s="7"/>
      <c r="AC5" s="1"/>
      <c r="AD5" s="1"/>
    </row>
    <row r="6" spans="1:30" ht="15" customHeight="1">
      <c r="A6" s="7"/>
      <c r="B6" s="7"/>
      <c r="C6" s="7"/>
      <c r="D6" s="7"/>
      <c r="E6" s="7"/>
      <c r="F6" s="7"/>
      <c r="G6" s="7"/>
      <c r="H6" s="7"/>
      <c r="I6" s="10"/>
      <c r="J6" s="10"/>
      <c r="K6" s="246" t="s">
        <v>4</v>
      </c>
      <c r="L6" s="247"/>
      <c r="M6" s="248"/>
      <c r="N6" s="204">
        <v>1</v>
      </c>
      <c r="O6" s="205"/>
      <c r="P6" s="206"/>
      <c r="Q6" s="45"/>
      <c r="R6" s="335" t="s">
        <v>78</v>
      </c>
      <c r="S6" s="335"/>
      <c r="T6" s="335"/>
      <c r="U6" s="335"/>
      <c r="V6" s="46"/>
      <c r="W6" s="10"/>
      <c r="X6" s="10"/>
      <c r="Y6" s="7"/>
      <c r="Z6" s="7"/>
      <c r="AA6" s="7"/>
      <c r="AB6" s="7"/>
      <c r="AC6" s="1"/>
      <c r="AD6" s="1"/>
    </row>
    <row r="7" spans="1:30" ht="15" customHeight="1">
      <c r="A7" s="8"/>
      <c r="B7" s="8"/>
      <c r="C7" s="8"/>
      <c r="D7" s="8"/>
      <c r="E7" s="8"/>
      <c r="F7" s="8"/>
      <c r="G7" s="8"/>
      <c r="H7" s="8"/>
      <c r="I7" s="8"/>
      <c r="J7" s="8"/>
      <c r="K7" s="249"/>
      <c r="L7" s="250"/>
      <c r="M7" s="251"/>
      <c r="N7" s="207"/>
      <c r="O7" s="208"/>
      <c r="P7" s="209"/>
      <c r="Q7" s="47"/>
      <c r="R7" s="335"/>
      <c r="S7" s="335"/>
      <c r="T7" s="335"/>
      <c r="U7" s="335"/>
      <c r="V7" s="48"/>
      <c r="W7" s="8"/>
      <c r="X7" s="8"/>
      <c r="Y7" s="8"/>
      <c r="Z7" s="8"/>
      <c r="AA7" s="8"/>
      <c r="AB7" s="8"/>
      <c r="AC7" s="1"/>
      <c r="AD7" s="1"/>
    </row>
    <row r="8" spans="1:30" ht="15" customHeight="1">
      <c r="A8" s="8"/>
      <c r="B8" s="8"/>
      <c r="C8" s="8"/>
      <c r="D8" s="8"/>
      <c r="E8" s="8"/>
      <c r="F8" s="8"/>
      <c r="G8" s="8"/>
      <c r="H8" s="8"/>
      <c r="I8" s="8"/>
      <c r="J8" s="8"/>
      <c r="K8" s="252"/>
      <c r="L8" s="253"/>
      <c r="M8" s="254"/>
      <c r="N8" s="210"/>
      <c r="O8" s="211"/>
      <c r="P8" s="212"/>
      <c r="Q8" s="47"/>
      <c r="R8" s="334" t="s">
        <v>79</v>
      </c>
      <c r="S8" s="334"/>
      <c r="T8" s="334"/>
      <c r="U8" s="334"/>
      <c r="V8" s="48"/>
      <c r="W8" s="8"/>
      <c r="X8" s="8"/>
      <c r="Y8" s="8"/>
      <c r="Z8" s="8"/>
      <c r="AA8" s="8"/>
      <c r="AB8" s="8"/>
      <c r="AC8" s="1"/>
      <c r="AD8" s="1"/>
    </row>
    <row r="9" spans="1:30" ht="15" customHeight="1">
      <c r="A9" s="11"/>
      <c r="B9" s="11"/>
      <c r="C9" s="11"/>
      <c r="D9" s="11"/>
      <c r="E9" s="11"/>
      <c r="F9" s="11"/>
      <c r="G9" s="11"/>
      <c r="H9" s="11"/>
      <c r="I9" s="11"/>
      <c r="J9" s="11"/>
      <c r="K9" s="255" t="s">
        <v>5</v>
      </c>
      <c r="L9" s="256"/>
      <c r="M9" s="257"/>
      <c r="N9" s="213">
        <v>0.9</v>
      </c>
      <c r="O9" s="214"/>
      <c r="P9" s="215"/>
      <c r="Q9" s="49"/>
      <c r="R9" s="334"/>
      <c r="S9" s="334"/>
      <c r="T9" s="334"/>
      <c r="U9" s="334"/>
      <c r="V9" s="50"/>
      <c r="X9" s="1"/>
      <c r="Y9" s="1"/>
      <c r="Z9" s="1"/>
      <c r="AA9" s="1"/>
      <c r="AB9" s="1"/>
    </row>
    <row r="10" spans="1:30" ht="15" customHeight="1">
      <c r="A10" s="11"/>
      <c r="B10" s="11"/>
      <c r="C10" s="11"/>
      <c r="D10" s="11"/>
      <c r="E10" s="11"/>
      <c r="F10" s="11"/>
      <c r="G10" s="11"/>
      <c r="H10" s="11"/>
      <c r="I10" s="11"/>
      <c r="J10" s="11"/>
      <c r="K10" s="258"/>
      <c r="L10" s="259"/>
      <c r="M10" s="260"/>
      <c r="N10" s="216"/>
      <c r="O10" s="217"/>
      <c r="P10" s="218"/>
      <c r="Q10" s="49"/>
      <c r="R10" s="334"/>
      <c r="S10" s="334"/>
      <c r="T10" s="334"/>
      <c r="U10" s="334"/>
      <c r="V10" s="50"/>
      <c r="X10" s="1"/>
      <c r="Y10" s="10"/>
      <c r="Z10" s="10"/>
      <c r="AA10" s="10"/>
      <c r="AB10" s="10"/>
    </row>
    <row r="11" spans="1:30" ht="18.75" customHeight="1">
      <c r="A11" s="9"/>
      <c r="B11" s="9"/>
      <c r="C11" s="9"/>
      <c r="D11" s="9"/>
      <c r="E11" s="9"/>
      <c r="F11" s="9"/>
      <c r="G11" s="9"/>
      <c r="H11" s="9"/>
      <c r="I11" s="9"/>
      <c r="J11" s="9"/>
      <c r="K11" s="261"/>
      <c r="L11" s="262"/>
      <c r="M11" s="263"/>
      <c r="N11" s="219"/>
      <c r="O11" s="220"/>
      <c r="P11" s="221"/>
      <c r="Q11" s="51"/>
      <c r="R11" s="333" t="s">
        <v>77</v>
      </c>
      <c r="S11" s="333"/>
      <c r="T11" s="333"/>
      <c r="U11" s="333"/>
      <c r="V11" s="52"/>
      <c r="X11" s="1"/>
      <c r="Y11" s="10"/>
      <c r="Z11" s="10"/>
      <c r="AA11" s="10"/>
      <c r="AB11" s="10"/>
    </row>
    <row r="12" spans="1:30" ht="18.75" customHeight="1">
      <c r="A12" s="9"/>
      <c r="B12" s="9"/>
      <c r="C12" s="9"/>
      <c r="D12" s="9"/>
      <c r="E12" s="9"/>
      <c r="F12" s="9"/>
      <c r="G12" s="9"/>
      <c r="H12" s="9"/>
      <c r="I12" s="9"/>
      <c r="J12" s="9"/>
      <c r="K12" s="186" t="s">
        <v>6</v>
      </c>
      <c r="L12" s="187"/>
      <c r="M12" s="188"/>
      <c r="N12" s="222">
        <v>0.7</v>
      </c>
      <c r="O12" s="223"/>
      <c r="P12" s="224"/>
      <c r="Q12" s="53"/>
      <c r="R12" s="333"/>
      <c r="S12" s="333"/>
      <c r="T12" s="333"/>
      <c r="U12" s="333"/>
      <c r="V12" s="54"/>
      <c r="X12" s="1"/>
      <c r="Y12" s="8"/>
      <c r="Z12" s="8"/>
      <c r="AA12" s="8"/>
      <c r="AB12" s="8"/>
    </row>
    <row r="13" spans="1:30" ht="18.75" customHeight="1">
      <c r="A13" s="9"/>
      <c r="B13" s="9"/>
      <c r="C13" s="9"/>
      <c r="D13" s="9"/>
      <c r="E13" s="9"/>
      <c r="F13" s="9"/>
      <c r="G13" s="9"/>
      <c r="H13" s="9"/>
      <c r="I13" s="9"/>
      <c r="J13" s="9"/>
      <c r="K13" s="189"/>
      <c r="L13" s="190"/>
      <c r="M13" s="191"/>
      <c r="N13" s="225"/>
      <c r="O13" s="226"/>
      <c r="P13" s="227"/>
      <c r="Q13" s="51"/>
      <c r="R13" s="44"/>
      <c r="S13" s="44"/>
      <c r="T13" s="44"/>
      <c r="U13" s="44"/>
      <c r="V13" s="52"/>
      <c r="X13" s="1"/>
      <c r="Y13" s="8"/>
      <c r="Z13" s="8"/>
      <c r="AA13" s="8"/>
      <c r="AB13" s="8"/>
    </row>
    <row r="14" spans="1:30" ht="18.75" customHeight="1">
      <c r="A14" s="9"/>
      <c r="B14" s="9"/>
      <c r="C14" s="9"/>
      <c r="D14" s="9"/>
      <c r="E14" s="9"/>
      <c r="F14" s="9"/>
      <c r="G14" s="9"/>
      <c r="H14" s="9"/>
      <c r="I14" s="9"/>
      <c r="J14" s="9"/>
      <c r="K14" s="192"/>
      <c r="L14" s="193"/>
      <c r="M14" s="194"/>
      <c r="N14" s="228"/>
      <c r="O14" s="229"/>
      <c r="P14" s="230"/>
      <c r="Q14" s="183" t="s">
        <v>38</v>
      </c>
      <c r="R14" s="184"/>
      <c r="S14" s="184"/>
      <c r="T14" s="184"/>
      <c r="U14" s="184"/>
      <c r="V14" s="185"/>
      <c r="X14" s="1"/>
      <c r="Y14" s="1"/>
      <c r="Z14" s="1"/>
      <c r="AA14" s="1"/>
      <c r="AB14" s="1"/>
    </row>
    <row r="15" spans="1:30" ht="18.75" customHeight="1">
      <c r="A15" s="9"/>
      <c r="B15" s="9"/>
      <c r="C15" s="9"/>
      <c r="D15" s="9"/>
      <c r="E15" s="9"/>
      <c r="F15" s="9"/>
      <c r="G15" s="9"/>
      <c r="H15" s="9"/>
      <c r="I15" s="9"/>
      <c r="J15" s="9"/>
      <c r="K15" s="195" t="s">
        <v>7</v>
      </c>
      <c r="L15" s="196"/>
      <c r="M15" s="197"/>
      <c r="N15" s="231">
        <v>0.5</v>
      </c>
      <c r="O15" s="232"/>
      <c r="P15" s="233"/>
      <c r="Q15" s="183"/>
      <c r="R15" s="184"/>
      <c r="S15" s="184"/>
      <c r="T15" s="184"/>
      <c r="U15" s="184"/>
      <c r="V15" s="185"/>
    </row>
    <row r="16" spans="1:30" ht="18.75" customHeight="1">
      <c r="A16" s="9"/>
      <c r="B16" s="9"/>
      <c r="C16" s="9"/>
      <c r="D16" s="9"/>
      <c r="E16" s="9"/>
      <c r="F16" s="9"/>
      <c r="G16" s="9"/>
      <c r="H16" s="9"/>
      <c r="I16" s="9"/>
      <c r="J16" s="9"/>
      <c r="K16" s="198"/>
      <c r="L16" s="199"/>
      <c r="M16" s="200"/>
      <c r="N16" s="234"/>
      <c r="O16" s="235"/>
      <c r="P16" s="236"/>
      <c r="Q16" s="309">
        <f>End!N30</f>
        <v>0</v>
      </c>
      <c r="R16" s="310"/>
      <c r="S16" s="310"/>
      <c r="T16" s="310"/>
      <c r="U16" s="310"/>
      <c r="V16" s="313" t="s">
        <v>61</v>
      </c>
    </row>
    <row r="17" spans="1:22" ht="15" customHeight="1">
      <c r="A17" s="9"/>
      <c r="B17" s="9"/>
      <c r="C17" s="9"/>
      <c r="D17" s="9"/>
      <c r="E17" s="9"/>
      <c r="F17" s="9"/>
      <c r="G17" s="9"/>
      <c r="H17" s="9"/>
      <c r="I17" s="9"/>
      <c r="J17" s="9"/>
      <c r="K17" s="201"/>
      <c r="L17" s="202"/>
      <c r="M17" s="203"/>
      <c r="N17" s="237"/>
      <c r="O17" s="238"/>
      <c r="P17" s="239"/>
      <c r="Q17" s="311"/>
      <c r="R17" s="312"/>
      <c r="S17" s="312"/>
      <c r="T17" s="312"/>
      <c r="U17" s="312"/>
      <c r="V17" s="314"/>
    </row>
    <row r="18" spans="1:22" ht="15" customHeight="1">
      <c r="A18" s="271" t="s">
        <v>8</v>
      </c>
      <c r="B18" s="272"/>
      <c r="C18" s="272"/>
      <c r="D18" s="272"/>
      <c r="E18" s="273" t="s">
        <v>9</v>
      </c>
      <c r="F18" s="274"/>
      <c r="G18" s="274"/>
      <c r="H18" s="275"/>
      <c r="I18" s="279" t="s">
        <v>10</v>
      </c>
      <c r="J18" s="280"/>
      <c r="K18" s="281"/>
      <c r="L18" s="281"/>
      <c r="M18" s="282" t="s">
        <v>66</v>
      </c>
      <c r="N18" s="283"/>
      <c r="O18" s="283"/>
      <c r="P18" s="283"/>
      <c r="Q18" s="283"/>
      <c r="R18" s="327" t="s">
        <v>67</v>
      </c>
      <c r="S18" s="328"/>
      <c r="T18" s="328"/>
      <c r="U18" s="328"/>
      <c r="V18" s="329"/>
    </row>
    <row r="19" spans="1:22" ht="15" customHeight="1">
      <c r="A19" s="272"/>
      <c r="B19" s="272"/>
      <c r="C19" s="272"/>
      <c r="D19" s="272"/>
      <c r="E19" s="276"/>
      <c r="F19" s="277"/>
      <c r="G19" s="277"/>
      <c r="H19" s="278"/>
      <c r="I19" s="280"/>
      <c r="J19" s="280"/>
      <c r="K19" s="280"/>
      <c r="L19" s="280"/>
      <c r="M19" s="284"/>
      <c r="N19" s="284"/>
      <c r="O19" s="284"/>
      <c r="P19" s="284"/>
      <c r="Q19" s="284"/>
      <c r="R19" s="330"/>
      <c r="S19" s="331"/>
      <c r="T19" s="331"/>
      <c r="U19" s="331"/>
      <c r="V19" s="332"/>
    </row>
    <row r="20" spans="1:22">
      <c r="A20" s="285" t="s">
        <v>13</v>
      </c>
      <c r="B20" s="286"/>
      <c r="C20" s="286"/>
      <c r="D20" s="287"/>
      <c r="E20" s="291">
        <f>'Energy Conservation'!O30</f>
        <v>0</v>
      </c>
      <c r="F20" s="291"/>
      <c r="G20" s="291"/>
      <c r="H20" s="291"/>
      <c r="I20" s="292">
        <f>'Energy Conservation'!R30</f>
        <v>32</v>
      </c>
      <c r="J20" s="293"/>
      <c r="K20" s="293"/>
      <c r="L20" s="294"/>
      <c r="M20" s="298" t="str">
        <f>IF('Energy Conservation'!G4=TRUE,"Turning off unused equipment"," ")</f>
        <v xml:space="preserve"> </v>
      </c>
      <c r="N20" s="170"/>
      <c r="O20" s="170"/>
      <c r="P20" s="170"/>
      <c r="Q20" s="170"/>
      <c r="R20" s="299" t="str">
        <f>IF('Energy Conservation'!G5=TRUE,"Turning off unused equipment"," ")</f>
        <v xml:space="preserve"> </v>
      </c>
      <c r="S20" s="300"/>
      <c r="T20" s="300"/>
      <c r="U20" s="300"/>
      <c r="V20" s="301"/>
    </row>
    <row r="21" spans="1:22">
      <c r="A21" s="288"/>
      <c r="B21" s="289"/>
      <c r="C21" s="289"/>
      <c r="D21" s="290"/>
      <c r="E21" s="291"/>
      <c r="F21" s="291"/>
      <c r="G21" s="291"/>
      <c r="H21" s="291"/>
      <c r="I21" s="295"/>
      <c r="J21" s="296"/>
      <c r="K21" s="296"/>
      <c r="L21" s="297"/>
      <c r="M21" s="170" t="str">
        <f>IF('Energy Conservation'!G8=TRUE,"Recycling"," ")</f>
        <v xml:space="preserve"> </v>
      </c>
      <c r="N21" s="170"/>
      <c r="O21" s="170"/>
      <c r="P21" s="170"/>
      <c r="Q21" s="170"/>
      <c r="R21" s="302" t="str">
        <f>IF('Energy Conservation'!G9=TRUE,"Recycling"," ")</f>
        <v xml:space="preserve"> </v>
      </c>
      <c r="S21" s="302"/>
      <c r="T21" s="302"/>
      <c r="U21" s="302"/>
      <c r="V21" s="302"/>
    </row>
    <row r="22" spans="1:22" ht="15" customHeight="1">
      <c r="A22" s="315" t="s">
        <v>11</v>
      </c>
      <c r="B22" s="316"/>
      <c r="C22" s="316"/>
      <c r="D22" s="316"/>
      <c r="E22" s="319">
        <f>E20</f>
        <v>0</v>
      </c>
      <c r="F22" s="320"/>
      <c r="G22" s="315" t="s">
        <v>12</v>
      </c>
      <c r="H22" s="316"/>
      <c r="I22" s="316"/>
      <c r="J22" s="316"/>
      <c r="K22" s="323">
        <f>(E20/I20)*100</f>
        <v>0</v>
      </c>
      <c r="L22" s="324"/>
      <c r="M22" s="170" t="str">
        <f>IF('Energy Conservation'!G11=TRUE,"Turning off the lights"," ")</f>
        <v xml:space="preserve"> </v>
      </c>
      <c r="N22" s="170"/>
      <c r="O22" s="170"/>
      <c r="P22" s="170"/>
      <c r="Q22" s="170"/>
      <c r="R22" s="170" t="str">
        <f>IF('Energy Conservation'!G12=TRUE,"Turn off the lights"," ")</f>
        <v xml:space="preserve"> </v>
      </c>
      <c r="S22" s="170"/>
      <c r="T22" s="170"/>
      <c r="U22" s="170"/>
      <c r="V22" s="170"/>
    </row>
    <row r="23" spans="1:22" ht="15" customHeight="1">
      <c r="A23" s="317"/>
      <c r="B23" s="318"/>
      <c r="C23" s="318"/>
      <c r="D23" s="318"/>
      <c r="E23" s="321"/>
      <c r="F23" s="322"/>
      <c r="G23" s="317"/>
      <c r="H23" s="318"/>
      <c r="I23" s="318"/>
      <c r="J23" s="318"/>
      <c r="K23" s="325"/>
      <c r="L23" s="326"/>
      <c r="M23" s="170" t="str">
        <f>IF(OR('Energy Conservation'!G14=TRUE,'Energy Conservation'!G15=TRUE),"Uses natural or task lighting"," ")</f>
        <v xml:space="preserve"> </v>
      </c>
      <c r="N23" s="170"/>
      <c r="O23" s="170"/>
      <c r="P23" s="170"/>
      <c r="Q23" s="170"/>
      <c r="R23" s="170" t="str">
        <f>IF(OR('Energy Conservation'!G14=FALSE,'Energy Conservation'!G15=FALSE),"Use natural or task lighting"," ")</f>
        <v>Use natural or task lighting</v>
      </c>
      <c r="S23" s="170"/>
      <c r="T23" s="170"/>
      <c r="U23" s="170"/>
      <c r="V23" s="170"/>
    </row>
    <row r="24" spans="1:22">
      <c r="A24" s="317"/>
      <c r="B24" s="318"/>
      <c r="C24" s="318"/>
      <c r="D24" s="318"/>
      <c r="E24" s="321"/>
      <c r="F24" s="322"/>
      <c r="G24" s="317"/>
      <c r="H24" s="318"/>
      <c r="I24" s="318"/>
      <c r="J24" s="318"/>
      <c r="K24" s="325"/>
      <c r="L24" s="326"/>
      <c r="M24" s="170" t="str">
        <f>IF('Energy Conservation'!G17=TRUE,"Takes into account energy efficiency"," ")</f>
        <v xml:space="preserve"> </v>
      </c>
      <c r="N24" s="170"/>
      <c r="O24" s="170"/>
      <c r="P24" s="170"/>
      <c r="Q24" s="170"/>
      <c r="R24" s="170" t="str">
        <f>IF('Energy Conservation'!G18=TRUE,"Take into account energy efficiency"," ")</f>
        <v xml:space="preserve"> </v>
      </c>
      <c r="S24" s="170"/>
      <c r="T24" s="170"/>
      <c r="U24" s="170"/>
      <c r="V24" s="170"/>
    </row>
    <row r="25" spans="1:22">
      <c r="A25" s="317"/>
      <c r="B25" s="318"/>
      <c r="C25" s="318"/>
      <c r="D25" s="318"/>
      <c r="E25" s="321"/>
      <c r="F25" s="322"/>
      <c r="G25" s="317"/>
      <c r="H25" s="318"/>
      <c r="I25" s="318"/>
      <c r="J25" s="318"/>
      <c r="K25" s="325"/>
      <c r="L25" s="326"/>
      <c r="M25" s="170" t="str">
        <f>IF('Energy Conservation'!G20=TRUE,"Has maintenance schedules"," ")</f>
        <v xml:space="preserve"> </v>
      </c>
      <c r="N25" s="170"/>
      <c r="O25" s="170"/>
      <c r="P25" s="170"/>
      <c r="Q25" s="170"/>
      <c r="R25" s="170" t="str">
        <f>IF('Energy Conservation'!G21=TRUE,"Develop maintenance schedules"," ")</f>
        <v xml:space="preserve"> </v>
      </c>
      <c r="S25" s="170"/>
      <c r="T25" s="170"/>
      <c r="U25" s="170"/>
      <c r="V25" s="170"/>
    </row>
    <row r="26" spans="1:22">
      <c r="A26" s="317"/>
      <c r="B26" s="318"/>
      <c r="C26" s="318"/>
      <c r="D26" s="318"/>
      <c r="E26" s="321"/>
      <c r="F26" s="322"/>
      <c r="G26" s="317"/>
      <c r="H26" s="318"/>
      <c r="I26" s="318"/>
      <c r="J26" s="318"/>
      <c r="K26" s="325"/>
      <c r="L26" s="326"/>
      <c r="M26" s="170" t="str">
        <f>IF('Energy Conservation'!G26=TRUE,"Optimal Energy Usage"," ")</f>
        <v xml:space="preserve"> </v>
      </c>
      <c r="N26" s="170"/>
      <c r="O26" s="170"/>
      <c r="P26" s="170"/>
      <c r="Q26" s="170"/>
      <c r="R26" s="170" t="str">
        <f>IF('Energy Conservation'!G27=TRUE,"Optimal Energy Usage"," ")</f>
        <v xml:space="preserve"> </v>
      </c>
      <c r="S26" s="170"/>
      <c r="T26" s="170"/>
      <c r="U26" s="170"/>
      <c r="V26" s="170"/>
    </row>
    <row r="27" spans="1:22">
      <c r="A27" s="303" t="s">
        <v>75</v>
      </c>
      <c r="B27" s="304"/>
      <c r="C27" s="304"/>
      <c r="D27" s="304"/>
      <c r="E27" s="304"/>
      <c r="F27" s="304"/>
      <c r="G27" s="304"/>
      <c r="H27" s="304"/>
      <c r="I27" s="304"/>
      <c r="J27" s="304"/>
      <c r="K27" s="304"/>
      <c r="L27" s="304"/>
      <c r="M27" s="304"/>
      <c r="N27" s="304"/>
      <c r="O27" s="304"/>
      <c r="P27" s="304"/>
      <c r="Q27" s="304"/>
      <c r="R27" s="304"/>
      <c r="S27" s="304"/>
      <c r="T27" s="304"/>
      <c r="U27" s="304"/>
      <c r="V27" s="305"/>
    </row>
    <row r="28" spans="1:22">
      <c r="A28" s="306"/>
      <c r="B28" s="307"/>
      <c r="C28" s="307"/>
      <c r="D28" s="307"/>
      <c r="E28" s="307"/>
      <c r="F28" s="307"/>
      <c r="G28" s="307"/>
      <c r="H28" s="307"/>
      <c r="I28" s="307"/>
      <c r="J28" s="307"/>
      <c r="K28" s="307"/>
      <c r="L28" s="307"/>
      <c r="M28" s="307"/>
      <c r="N28" s="307"/>
      <c r="O28" s="307"/>
      <c r="P28" s="307"/>
      <c r="Q28" s="307"/>
      <c r="R28" s="307"/>
      <c r="S28" s="307"/>
      <c r="T28" s="307"/>
      <c r="U28" s="307"/>
      <c r="V28" s="308"/>
    </row>
    <row r="29" spans="1:22" ht="30" customHeight="1">
      <c r="A29" s="171" t="s">
        <v>76</v>
      </c>
      <c r="B29" s="172"/>
      <c r="C29" s="172"/>
      <c r="D29" s="172"/>
      <c r="E29" s="172"/>
      <c r="F29" s="172"/>
      <c r="G29" s="172"/>
      <c r="H29" s="172"/>
      <c r="I29" s="172"/>
      <c r="J29" s="172"/>
      <c r="K29" s="172"/>
      <c r="L29" s="172"/>
      <c r="M29" s="172"/>
      <c r="N29" s="172"/>
      <c r="O29" s="172"/>
      <c r="P29" s="172"/>
      <c r="Q29" s="172"/>
      <c r="R29" s="172"/>
      <c r="S29" s="172"/>
      <c r="T29" s="172"/>
      <c r="U29" s="172"/>
      <c r="V29" s="173"/>
    </row>
    <row r="30" spans="1:22">
      <c r="A30" s="174"/>
      <c r="B30" s="175"/>
      <c r="C30" s="175"/>
      <c r="D30" s="175"/>
      <c r="E30" s="175"/>
      <c r="F30" s="175"/>
      <c r="G30" s="175"/>
      <c r="H30" s="175"/>
      <c r="I30" s="175"/>
      <c r="J30" s="175"/>
      <c r="K30" s="175"/>
      <c r="L30" s="175"/>
      <c r="M30" s="175"/>
      <c r="N30" s="175"/>
      <c r="O30" s="175"/>
      <c r="P30" s="175"/>
      <c r="Q30" s="175"/>
      <c r="R30" s="175"/>
      <c r="S30" s="175"/>
      <c r="T30" s="175"/>
      <c r="U30" s="175"/>
      <c r="V30" s="176"/>
    </row>
    <row r="31" spans="1:22">
      <c r="A31" s="174"/>
      <c r="B31" s="175"/>
      <c r="C31" s="175"/>
      <c r="D31" s="175"/>
      <c r="E31" s="175"/>
      <c r="F31" s="175"/>
      <c r="G31" s="175"/>
      <c r="H31" s="175"/>
      <c r="I31" s="175"/>
      <c r="J31" s="175"/>
      <c r="K31" s="175"/>
      <c r="L31" s="175"/>
      <c r="M31" s="175"/>
      <c r="N31" s="175"/>
      <c r="O31" s="175"/>
      <c r="P31" s="175"/>
      <c r="Q31" s="175"/>
      <c r="R31" s="175"/>
      <c r="S31" s="175"/>
      <c r="T31" s="175"/>
      <c r="U31" s="175"/>
      <c r="V31" s="176"/>
    </row>
    <row r="32" spans="1:22">
      <c r="A32" s="174"/>
      <c r="B32" s="175"/>
      <c r="C32" s="175"/>
      <c r="D32" s="175"/>
      <c r="E32" s="175"/>
      <c r="F32" s="175"/>
      <c r="G32" s="175"/>
      <c r="H32" s="175"/>
      <c r="I32" s="175"/>
      <c r="J32" s="175"/>
      <c r="K32" s="175"/>
      <c r="L32" s="175"/>
      <c r="M32" s="175"/>
      <c r="N32" s="175"/>
      <c r="O32" s="175"/>
      <c r="P32" s="175"/>
      <c r="Q32" s="175"/>
      <c r="R32" s="175"/>
      <c r="S32" s="175"/>
      <c r="T32" s="175"/>
      <c r="U32" s="175"/>
      <c r="V32" s="176"/>
    </row>
    <row r="33" spans="1:22">
      <c r="A33" s="174"/>
      <c r="B33" s="175"/>
      <c r="C33" s="175"/>
      <c r="D33" s="175"/>
      <c r="E33" s="175"/>
      <c r="F33" s="175"/>
      <c r="G33" s="175"/>
      <c r="H33" s="175"/>
      <c r="I33" s="175"/>
      <c r="J33" s="175"/>
      <c r="K33" s="175"/>
      <c r="L33" s="175"/>
      <c r="M33" s="175"/>
      <c r="N33" s="175"/>
      <c r="O33" s="175"/>
      <c r="P33" s="175"/>
      <c r="Q33" s="175"/>
      <c r="R33" s="175"/>
      <c r="S33" s="175"/>
      <c r="T33" s="175"/>
      <c r="U33" s="175"/>
      <c r="V33" s="176"/>
    </row>
    <row r="34" spans="1:22">
      <c r="A34" s="174"/>
      <c r="B34" s="175"/>
      <c r="C34" s="175"/>
      <c r="D34" s="175"/>
      <c r="E34" s="175"/>
      <c r="F34" s="175"/>
      <c r="G34" s="175"/>
      <c r="H34" s="175"/>
      <c r="I34" s="175"/>
      <c r="J34" s="175"/>
      <c r="K34" s="175"/>
      <c r="L34" s="175"/>
      <c r="M34" s="175"/>
      <c r="N34" s="175"/>
      <c r="O34" s="175"/>
      <c r="P34" s="175"/>
      <c r="Q34" s="175"/>
      <c r="R34" s="175"/>
      <c r="S34" s="175"/>
      <c r="T34" s="175"/>
      <c r="U34" s="175"/>
      <c r="V34" s="176"/>
    </row>
    <row r="35" spans="1:22">
      <c r="A35" s="174"/>
      <c r="B35" s="175"/>
      <c r="C35" s="175"/>
      <c r="D35" s="175"/>
      <c r="E35" s="175"/>
      <c r="F35" s="175"/>
      <c r="G35" s="175"/>
      <c r="H35" s="175"/>
      <c r="I35" s="175"/>
      <c r="J35" s="175"/>
      <c r="K35" s="175"/>
      <c r="L35" s="175"/>
      <c r="M35" s="175"/>
      <c r="N35" s="175"/>
      <c r="O35" s="175"/>
      <c r="P35" s="175"/>
      <c r="Q35" s="175"/>
      <c r="R35" s="175"/>
      <c r="S35" s="175"/>
      <c r="T35" s="175"/>
      <c r="U35" s="175"/>
      <c r="V35" s="176"/>
    </row>
    <row r="36" spans="1:22">
      <c r="A36" s="174"/>
      <c r="B36" s="175"/>
      <c r="C36" s="175"/>
      <c r="D36" s="175"/>
      <c r="E36" s="175"/>
      <c r="F36" s="175"/>
      <c r="G36" s="175"/>
      <c r="H36" s="175"/>
      <c r="I36" s="175"/>
      <c r="J36" s="175"/>
      <c r="K36" s="175"/>
      <c r="L36" s="175"/>
      <c r="M36" s="175"/>
      <c r="N36" s="175"/>
      <c r="O36" s="175"/>
      <c r="P36" s="175"/>
      <c r="Q36" s="175"/>
      <c r="R36" s="175"/>
      <c r="S36" s="175"/>
      <c r="T36" s="175"/>
      <c r="U36" s="175"/>
      <c r="V36" s="176"/>
    </row>
    <row r="37" spans="1:22">
      <c r="A37" s="177"/>
      <c r="B37" s="178"/>
      <c r="C37" s="178"/>
      <c r="D37" s="178"/>
      <c r="E37" s="178"/>
      <c r="F37" s="178"/>
      <c r="G37" s="178"/>
      <c r="H37" s="178"/>
      <c r="I37" s="178"/>
      <c r="J37" s="178"/>
      <c r="K37" s="178"/>
      <c r="L37" s="178"/>
      <c r="M37" s="178"/>
      <c r="N37" s="178"/>
      <c r="O37" s="178"/>
      <c r="P37" s="178"/>
      <c r="Q37" s="178"/>
      <c r="R37" s="178"/>
      <c r="S37" s="178"/>
      <c r="T37" s="178"/>
      <c r="U37" s="178"/>
      <c r="V37" s="179"/>
    </row>
    <row r="38" spans="1:22">
      <c r="A38" s="2"/>
      <c r="B38" s="2"/>
      <c r="C38" s="2"/>
      <c r="D38" s="2"/>
      <c r="E38" s="2"/>
      <c r="F38" s="146"/>
      <c r="G38" s="2"/>
      <c r="H38" s="2"/>
      <c r="I38" s="2"/>
      <c r="J38" s="2"/>
      <c r="K38" s="2"/>
      <c r="L38" s="2"/>
      <c r="M38" s="2"/>
      <c r="N38" s="2"/>
      <c r="O38" s="2"/>
      <c r="P38" s="2"/>
      <c r="Q38" s="2"/>
      <c r="R38" s="2"/>
      <c r="S38" s="2"/>
      <c r="T38" s="2"/>
      <c r="U38" s="2"/>
      <c r="V38" s="2"/>
    </row>
    <row r="39" spans="1:22">
      <c r="A39" s="2"/>
      <c r="B39" s="2"/>
      <c r="C39" s="2"/>
      <c r="D39" s="2"/>
      <c r="E39" s="2"/>
      <c r="F39" s="2"/>
      <c r="G39" s="2"/>
      <c r="H39" s="2"/>
      <c r="I39" s="2"/>
      <c r="J39" s="2"/>
      <c r="K39" s="2"/>
      <c r="L39" s="2"/>
      <c r="M39" s="2"/>
      <c r="N39" s="2"/>
      <c r="O39" s="2"/>
      <c r="P39" s="2"/>
      <c r="Q39" s="2"/>
      <c r="R39" s="2"/>
      <c r="S39" s="2"/>
      <c r="T39" s="2"/>
      <c r="U39" s="2"/>
      <c r="V39" s="2"/>
    </row>
    <row r="40" spans="1:22">
      <c r="A40" s="2"/>
      <c r="B40" s="2"/>
      <c r="C40" s="2"/>
      <c r="D40" s="2"/>
      <c r="E40" s="2"/>
      <c r="F40" s="2"/>
      <c r="G40" s="2"/>
      <c r="H40" s="2"/>
      <c r="I40" s="2"/>
      <c r="J40" s="2"/>
      <c r="K40" s="2"/>
      <c r="L40" s="2"/>
      <c r="M40" s="2"/>
      <c r="N40" s="2"/>
      <c r="O40" s="2"/>
      <c r="P40" s="2"/>
      <c r="Q40" s="2"/>
      <c r="R40" s="2"/>
      <c r="S40" s="2"/>
      <c r="T40" s="2"/>
      <c r="U40" s="2"/>
      <c r="V40" s="2"/>
    </row>
    <row r="41" spans="1:22">
      <c r="A41" s="2"/>
      <c r="B41" s="2"/>
      <c r="C41" s="2"/>
      <c r="D41" s="2"/>
      <c r="E41" s="2"/>
      <c r="F41" s="2"/>
      <c r="G41" s="2"/>
      <c r="H41" s="2"/>
      <c r="I41" s="2"/>
      <c r="J41" s="2"/>
      <c r="K41" s="2"/>
      <c r="L41" s="2"/>
      <c r="M41" s="2"/>
      <c r="N41" s="2"/>
      <c r="O41" s="2"/>
      <c r="P41" s="2"/>
      <c r="Q41" s="2"/>
      <c r="R41" s="2"/>
      <c r="S41" s="2"/>
      <c r="T41" s="2"/>
      <c r="U41" s="2"/>
      <c r="V41" s="2"/>
    </row>
    <row r="42" spans="1:22">
      <c r="A42" s="2"/>
      <c r="B42" s="2"/>
      <c r="C42" s="2"/>
      <c r="D42" s="2"/>
      <c r="E42" s="2"/>
      <c r="F42" s="2"/>
      <c r="G42" s="2"/>
      <c r="H42" s="2"/>
      <c r="I42" s="2"/>
      <c r="J42" s="2"/>
      <c r="K42" s="2"/>
      <c r="L42" s="2"/>
      <c r="M42" s="2"/>
      <c r="N42" s="2"/>
      <c r="O42" s="2"/>
      <c r="P42" s="2"/>
      <c r="Q42" s="2"/>
      <c r="R42" s="2"/>
      <c r="S42" s="2"/>
      <c r="T42" s="2"/>
      <c r="U42" s="2"/>
      <c r="V42" s="2"/>
    </row>
    <row r="43" spans="1:22">
      <c r="A43" s="2"/>
      <c r="B43" s="2"/>
      <c r="C43" s="2"/>
      <c r="D43" s="2"/>
      <c r="E43" s="2"/>
      <c r="F43" s="2"/>
      <c r="G43" s="2"/>
      <c r="H43" s="2"/>
      <c r="I43" s="2"/>
      <c r="J43" s="2"/>
      <c r="K43" s="2"/>
      <c r="L43" s="2"/>
      <c r="M43" s="2"/>
      <c r="N43" s="2"/>
      <c r="O43" s="2"/>
      <c r="P43" s="2"/>
      <c r="Q43" s="2"/>
      <c r="R43" s="2"/>
      <c r="S43" s="2"/>
      <c r="T43" s="2"/>
      <c r="U43" s="2"/>
      <c r="V43" s="2"/>
    </row>
    <row r="44" spans="1:22">
      <c r="A44" s="2"/>
      <c r="B44" s="2"/>
      <c r="C44" s="2"/>
      <c r="D44" s="2"/>
      <c r="E44" s="2"/>
      <c r="F44" s="2"/>
      <c r="G44" s="2"/>
      <c r="H44" s="2"/>
      <c r="I44" s="2"/>
      <c r="J44" s="2"/>
      <c r="K44" s="2"/>
      <c r="L44" s="2"/>
      <c r="M44" s="2"/>
      <c r="N44" s="2"/>
      <c r="O44" s="2"/>
      <c r="P44" s="2"/>
      <c r="Q44" s="2"/>
      <c r="R44" s="2"/>
      <c r="S44" s="2"/>
      <c r="T44" s="2"/>
      <c r="U44" s="2"/>
      <c r="V44" s="2"/>
    </row>
  </sheetData>
  <mergeCells count="58">
    <mergeCell ref="R12:U12"/>
    <mergeCell ref="R2:U3"/>
    <mergeCell ref="R4:U5"/>
    <mergeCell ref="R7:U7"/>
    <mergeCell ref="R6:U6"/>
    <mergeCell ref="R8:U10"/>
    <mergeCell ref="R11:U11"/>
    <mergeCell ref="R22:V22"/>
    <mergeCell ref="M23:Q23"/>
    <mergeCell ref="R23:V23"/>
    <mergeCell ref="A27:V28"/>
    <mergeCell ref="Q16:U17"/>
    <mergeCell ref="V16:V17"/>
    <mergeCell ref="A22:D26"/>
    <mergeCell ref="E22:F26"/>
    <mergeCell ref="G22:J26"/>
    <mergeCell ref="K22:L26"/>
    <mergeCell ref="M22:Q22"/>
    <mergeCell ref="M24:Q24"/>
    <mergeCell ref="R24:V24"/>
    <mergeCell ref="M26:Q26"/>
    <mergeCell ref="R26:V26"/>
    <mergeCell ref="R18:V19"/>
    <mergeCell ref="A20:D21"/>
    <mergeCell ref="E20:H21"/>
    <mergeCell ref="I20:L21"/>
    <mergeCell ref="M20:Q20"/>
    <mergeCell ref="R20:V20"/>
    <mergeCell ref="M21:Q21"/>
    <mergeCell ref="R21:V21"/>
    <mergeCell ref="M2:P3"/>
    <mergeCell ref="A18:D19"/>
    <mergeCell ref="E18:H19"/>
    <mergeCell ref="I18:L19"/>
    <mergeCell ref="M18:Q19"/>
    <mergeCell ref="D1:F1"/>
    <mergeCell ref="G1:I1"/>
    <mergeCell ref="J1:L1"/>
    <mergeCell ref="D2:F3"/>
    <mergeCell ref="A2:C3"/>
    <mergeCell ref="G2:I3"/>
    <mergeCell ref="J2:L3"/>
    <mergeCell ref="M25:Q25"/>
    <mergeCell ref="R25:V25"/>
    <mergeCell ref="A29:V37"/>
    <mergeCell ref="M1:P1"/>
    <mergeCell ref="Q14:V15"/>
    <mergeCell ref="K12:M14"/>
    <mergeCell ref="K15:M17"/>
    <mergeCell ref="N6:P8"/>
    <mergeCell ref="N9:P11"/>
    <mergeCell ref="N12:P14"/>
    <mergeCell ref="N15:P17"/>
    <mergeCell ref="K4:M5"/>
    <mergeCell ref="N4:P5"/>
    <mergeCell ref="K6:M8"/>
    <mergeCell ref="K9:M11"/>
    <mergeCell ref="A1:C1"/>
  </mergeCells>
  <conditionalFormatting sqref="Q16">
    <cfRule type="expression" dxfId="6" priority="5">
      <formula>AND($K$22&gt;60,$K$22&lt;80)</formula>
    </cfRule>
  </conditionalFormatting>
  <conditionalFormatting sqref="Q13">
    <cfRule type="expression" dxfId="5" priority="3">
      <formula>AND($K$22&gt;80,$K$22&lt;90)</formula>
    </cfRule>
  </conditionalFormatting>
  <conditionalFormatting sqref="Q11">
    <cfRule type="expression" dxfId="4" priority="2">
      <formula>AND($K$22&gt;99,$K$22&lt;500)</formula>
    </cfRule>
  </conditionalFormatting>
  <conditionalFormatting sqref="Q12">
    <cfRule type="expression" dxfId="3" priority="1">
      <formula>AND($K$22&gt;90,$K$22&lt;99)</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X37"/>
  <sheetViews>
    <sheetView workbookViewId="0">
      <selection activeCell="A8" sqref="A8:F9"/>
    </sheetView>
  </sheetViews>
  <sheetFormatPr defaultRowHeight="15"/>
  <cols>
    <col min="1" max="7" width="9.140625" style="15"/>
    <col min="8" max="8" width="15.5703125" style="15" customWidth="1"/>
    <col min="9" max="9" width="2.5703125" style="15" customWidth="1"/>
    <col min="10" max="10" width="6" style="15" customWidth="1"/>
    <col min="11" max="13" width="9.140625" style="15"/>
    <col min="14" max="14" width="2.5703125" style="15" customWidth="1"/>
    <col min="15" max="18" width="9.140625" style="15"/>
    <col min="19" max="19" width="9.140625" style="27"/>
    <col min="20" max="23" width="9.140625" style="15"/>
    <col min="24" max="24" width="2.5703125" style="15" customWidth="1"/>
    <col min="25" max="16384" width="9.140625" style="15"/>
  </cols>
  <sheetData>
    <row r="2" spans="1:24">
      <c r="A2" s="400" t="s">
        <v>13</v>
      </c>
      <c r="B2" s="401"/>
      <c r="C2" s="401"/>
      <c r="D2" s="401"/>
      <c r="E2" s="401"/>
      <c r="F2" s="401"/>
      <c r="G2" s="401"/>
      <c r="H2" s="401"/>
      <c r="I2" s="401"/>
      <c r="J2" s="401"/>
      <c r="K2" s="401"/>
      <c r="L2" s="401"/>
      <c r="M2" s="401"/>
      <c r="N2" s="401"/>
      <c r="O2" s="401"/>
      <c r="P2" s="401"/>
      <c r="Q2" s="401"/>
      <c r="R2" s="402" t="s">
        <v>14</v>
      </c>
      <c r="S2" s="403"/>
      <c r="T2" s="404"/>
    </row>
    <row r="3" spans="1:24">
      <c r="A3" s="346" t="s">
        <v>102</v>
      </c>
      <c r="B3" s="346"/>
      <c r="C3" s="346"/>
      <c r="D3" s="346"/>
      <c r="E3" s="346"/>
      <c r="F3" s="346"/>
      <c r="G3" s="346"/>
      <c r="H3" s="346"/>
      <c r="I3" s="346"/>
      <c r="J3" s="346"/>
      <c r="K3" s="346"/>
      <c r="L3" s="346"/>
      <c r="M3" s="346"/>
      <c r="N3" s="346"/>
      <c r="O3" s="346"/>
      <c r="P3" s="346"/>
      <c r="Q3" s="347"/>
      <c r="R3" s="168">
        <v>13</v>
      </c>
      <c r="S3" s="348">
        <v>13</v>
      </c>
      <c r="T3" s="349"/>
    </row>
    <row r="4" spans="1:24" ht="15" customHeight="1">
      <c r="A4" s="361" t="s">
        <v>98</v>
      </c>
      <c r="B4" s="362"/>
      <c r="C4" s="362"/>
      <c r="D4" s="362"/>
      <c r="E4" s="362"/>
      <c r="F4" s="363"/>
      <c r="G4" s="161" t="b">
        <v>0</v>
      </c>
      <c r="H4" s="4" t="s">
        <v>15</v>
      </c>
      <c r="I4" s="4"/>
      <c r="J4" s="4"/>
      <c r="K4" s="391" t="s">
        <v>19</v>
      </c>
      <c r="L4" s="392"/>
      <c r="M4" s="392"/>
      <c r="N4" s="392"/>
      <c r="O4" s="392"/>
      <c r="P4" s="392"/>
      <c r="Q4" s="393"/>
      <c r="R4" s="20" t="str">
        <f>IF(G4=TRUE,"4","0")</f>
        <v>0</v>
      </c>
      <c r="S4" s="336">
        <v>4</v>
      </c>
      <c r="T4" s="337"/>
      <c r="U4" s="14"/>
      <c r="V4" s="14"/>
      <c r="W4" s="28"/>
      <c r="X4" s="28"/>
    </row>
    <row r="5" spans="1:24">
      <c r="A5" s="364"/>
      <c r="B5" s="365"/>
      <c r="C5" s="365"/>
      <c r="D5" s="365"/>
      <c r="E5" s="365"/>
      <c r="F5" s="366"/>
      <c r="G5" s="162" t="b">
        <v>0</v>
      </c>
      <c r="H5" s="6" t="s">
        <v>16</v>
      </c>
      <c r="I5" s="6"/>
      <c r="J5" s="6"/>
      <c r="K5" s="394"/>
      <c r="L5" s="395"/>
      <c r="M5" s="395"/>
      <c r="N5" s="395"/>
      <c r="O5" s="395"/>
      <c r="P5" s="395"/>
      <c r="Q5" s="396"/>
      <c r="R5" s="21" t="str">
        <f>IF(G5=TRUE,"0","0")</f>
        <v>0</v>
      </c>
      <c r="S5" s="359">
        <v>0</v>
      </c>
      <c r="T5" s="360"/>
      <c r="U5" s="14"/>
      <c r="V5" s="14"/>
      <c r="W5" s="28"/>
      <c r="X5" s="28"/>
    </row>
    <row r="6" spans="1:24">
      <c r="A6" s="367"/>
      <c r="B6" s="368"/>
      <c r="C6" s="368"/>
      <c r="D6" s="368"/>
      <c r="E6" s="368"/>
      <c r="F6" s="369"/>
      <c r="G6" s="163" t="b">
        <v>0</v>
      </c>
      <c r="H6" s="5" t="s">
        <v>73</v>
      </c>
      <c r="I6" s="5"/>
      <c r="J6" s="5"/>
      <c r="K6" s="397"/>
      <c r="L6" s="398"/>
      <c r="M6" s="398"/>
      <c r="N6" s="398"/>
      <c r="O6" s="398"/>
      <c r="P6" s="398"/>
      <c r="Q6" s="399"/>
      <c r="R6" s="22" t="str">
        <f>IF(G6=TRUE,"2","0")</f>
        <v>0</v>
      </c>
      <c r="S6" s="338">
        <v>2</v>
      </c>
      <c r="T6" s="339"/>
      <c r="U6" s="14"/>
      <c r="V6" s="14"/>
      <c r="W6" s="28"/>
      <c r="X6" s="28"/>
    </row>
    <row r="7" spans="1:24">
      <c r="A7"/>
      <c r="B7"/>
      <c r="C7"/>
      <c r="D7"/>
      <c r="E7"/>
      <c r="F7"/>
      <c r="G7"/>
      <c r="H7"/>
      <c r="I7"/>
      <c r="J7"/>
      <c r="K7"/>
      <c r="L7"/>
      <c r="M7"/>
      <c r="N7"/>
      <c r="O7"/>
      <c r="P7"/>
      <c r="Q7"/>
      <c r="R7"/>
      <c r="S7"/>
      <c r="T7" s="160"/>
      <c r="U7" s="14"/>
      <c r="V7" s="14"/>
      <c r="W7" s="28"/>
      <c r="X7" s="28"/>
    </row>
    <row r="8" spans="1:24">
      <c r="A8" s="361" t="s">
        <v>106</v>
      </c>
      <c r="B8" s="362"/>
      <c r="C8" s="362"/>
      <c r="D8" s="362"/>
      <c r="E8" s="362"/>
      <c r="F8" s="363"/>
      <c r="G8" s="161" t="b">
        <v>0</v>
      </c>
      <c r="H8" s="370" t="s">
        <v>15</v>
      </c>
      <c r="I8" s="370"/>
      <c r="J8" s="370"/>
      <c r="K8" s="371"/>
      <c r="L8" s="372"/>
      <c r="M8" s="372"/>
      <c r="N8" s="372"/>
      <c r="O8" s="372"/>
      <c r="P8" s="372"/>
      <c r="Q8" s="373"/>
      <c r="R8" s="20" t="str">
        <f>IF(G8=TRUE,"1","0")</f>
        <v>0</v>
      </c>
      <c r="S8" s="336">
        <v>1</v>
      </c>
      <c r="T8" s="337"/>
      <c r="U8" s="14"/>
      <c r="V8" s="14"/>
      <c r="W8" s="28"/>
      <c r="X8" s="28"/>
    </row>
    <row r="9" spans="1:24">
      <c r="A9" s="367"/>
      <c r="B9" s="368"/>
      <c r="C9" s="368"/>
      <c r="D9" s="368"/>
      <c r="E9" s="368"/>
      <c r="F9" s="369"/>
      <c r="G9" s="163" t="b">
        <v>0</v>
      </c>
      <c r="H9" s="159" t="s">
        <v>16</v>
      </c>
      <c r="I9" s="159"/>
      <c r="J9" s="159"/>
      <c r="K9" s="374"/>
      <c r="L9" s="375"/>
      <c r="M9" s="375"/>
      <c r="N9" s="375"/>
      <c r="O9" s="375"/>
      <c r="P9" s="375"/>
      <c r="Q9" s="376"/>
      <c r="R9" s="22" t="str">
        <f>IF(G9=TRUE,"0","0")</f>
        <v>0</v>
      </c>
      <c r="S9" s="338">
        <v>0</v>
      </c>
      <c r="T9" s="339"/>
      <c r="U9" s="14"/>
      <c r="V9" s="14"/>
      <c r="W9" s="28"/>
      <c r="X9" s="28"/>
    </row>
    <row r="10" spans="1:24">
      <c r="A10"/>
      <c r="B10"/>
      <c r="C10"/>
      <c r="D10"/>
      <c r="E10"/>
      <c r="F10"/>
      <c r="G10"/>
      <c r="H10"/>
      <c r="I10"/>
      <c r="J10"/>
      <c r="K10"/>
      <c r="L10"/>
      <c r="M10"/>
      <c r="N10"/>
      <c r="O10"/>
      <c r="P10"/>
      <c r="Q10"/>
      <c r="R10"/>
      <c r="S10"/>
      <c r="T10" s="160"/>
      <c r="U10" s="14"/>
      <c r="V10" s="14"/>
      <c r="W10" s="28"/>
      <c r="X10" s="28"/>
    </row>
    <row r="11" spans="1:24">
      <c r="A11" s="361" t="s">
        <v>18</v>
      </c>
      <c r="B11" s="362"/>
      <c r="C11" s="362"/>
      <c r="D11" s="362"/>
      <c r="E11" s="362"/>
      <c r="F11" s="363"/>
      <c r="G11" s="161" t="b">
        <v>0</v>
      </c>
      <c r="H11" s="4" t="s">
        <v>15</v>
      </c>
      <c r="I11" s="4"/>
      <c r="J11" s="4"/>
      <c r="K11" s="371"/>
      <c r="L11" s="372"/>
      <c r="M11" s="372"/>
      <c r="N11" s="372"/>
      <c r="O11" s="372"/>
      <c r="P11" s="372"/>
      <c r="Q11" s="373"/>
      <c r="R11" s="20" t="str">
        <f>IF(G11=TRUE,"3","0")</f>
        <v>0</v>
      </c>
      <c r="S11" s="336">
        <v>3</v>
      </c>
      <c r="T11" s="337"/>
      <c r="U11" s="14"/>
      <c r="V11" s="14"/>
      <c r="W11" s="28"/>
      <c r="X11" s="28"/>
    </row>
    <row r="12" spans="1:24">
      <c r="A12" s="367"/>
      <c r="B12" s="368"/>
      <c r="C12" s="368"/>
      <c r="D12" s="368"/>
      <c r="E12" s="368"/>
      <c r="F12" s="369"/>
      <c r="G12" s="163" t="b">
        <v>0</v>
      </c>
      <c r="H12" s="5" t="s">
        <v>16</v>
      </c>
      <c r="I12" s="5"/>
      <c r="J12" s="5"/>
      <c r="K12" s="374"/>
      <c r="L12" s="375"/>
      <c r="M12" s="375"/>
      <c r="N12" s="375"/>
      <c r="O12" s="375"/>
      <c r="P12" s="375"/>
      <c r="Q12" s="376"/>
      <c r="R12" s="22" t="str">
        <f>IF(G12=TRUE,"0","0")</f>
        <v>0</v>
      </c>
      <c r="S12" s="338">
        <v>0</v>
      </c>
      <c r="T12" s="339"/>
      <c r="U12" s="14"/>
      <c r="V12" s="14"/>
      <c r="W12" s="28"/>
      <c r="X12" s="28"/>
    </row>
    <row r="13" spans="1:24">
      <c r="A13" s="31"/>
      <c r="B13" s="32"/>
      <c r="C13" s="32"/>
      <c r="D13" s="32"/>
      <c r="E13" s="32"/>
      <c r="F13" s="33"/>
      <c r="G13" s="14"/>
      <c r="H13" s="14"/>
      <c r="I13" s="14"/>
      <c r="J13" s="14"/>
      <c r="K13" s="19"/>
      <c r="L13" s="16"/>
      <c r="M13" s="16"/>
      <c r="N13" s="16"/>
      <c r="O13" s="16"/>
      <c r="P13" s="16"/>
      <c r="Q13" s="17"/>
      <c r="R13" s="19"/>
      <c r="S13" s="14"/>
      <c r="T13" s="18"/>
      <c r="U13" s="14"/>
      <c r="V13" s="14"/>
      <c r="W13" s="28"/>
      <c r="X13" s="28"/>
    </row>
    <row r="14" spans="1:24" ht="14.25" customHeight="1">
      <c r="A14" s="361" t="s">
        <v>23</v>
      </c>
      <c r="B14" s="362"/>
      <c r="C14" s="362"/>
      <c r="D14" s="362"/>
      <c r="E14" s="362"/>
      <c r="F14" s="363"/>
      <c r="G14" s="161" t="b">
        <v>0</v>
      </c>
      <c r="H14" s="4" t="s">
        <v>24</v>
      </c>
      <c r="I14" s="4"/>
      <c r="J14" s="4"/>
      <c r="K14" s="385"/>
      <c r="L14" s="386"/>
      <c r="M14" s="386"/>
      <c r="N14" s="386"/>
      <c r="O14" s="386"/>
      <c r="P14" s="386"/>
      <c r="Q14" s="387"/>
      <c r="R14" s="20" t="str">
        <f>IF(G14=TRUE,"1","0")</f>
        <v>0</v>
      </c>
      <c r="S14" s="336">
        <v>1</v>
      </c>
      <c r="T14" s="337"/>
      <c r="U14" s="14"/>
      <c r="V14" s="14"/>
      <c r="W14" s="28"/>
      <c r="X14" s="28"/>
    </row>
    <row r="15" spans="1:24">
      <c r="A15" s="367"/>
      <c r="B15" s="368"/>
      <c r="C15" s="368"/>
      <c r="D15" s="368"/>
      <c r="E15" s="368"/>
      <c r="F15" s="369"/>
      <c r="G15" s="163" t="b">
        <v>0</v>
      </c>
      <c r="H15" s="5" t="s">
        <v>25</v>
      </c>
      <c r="I15" s="163" t="b">
        <v>0</v>
      </c>
      <c r="J15" s="169" t="s">
        <v>101</v>
      </c>
      <c r="K15" s="388"/>
      <c r="L15" s="389"/>
      <c r="M15" s="389"/>
      <c r="N15" s="389"/>
      <c r="O15" s="389"/>
      <c r="P15" s="389"/>
      <c r="Q15" s="390"/>
      <c r="R15" s="22" t="str">
        <f>IF(G15=TRUE,"2","0")</f>
        <v>0</v>
      </c>
      <c r="S15" s="338" t="str">
        <f>IF(I15=TRUE,"0","2")</f>
        <v>2</v>
      </c>
      <c r="T15" s="339"/>
      <c r="U15" s="14"/>
      <c r="V15" s="14"/>
      <c r="W15" s="28"/>
      <c r="X15" s="28"/>
    </row>
    <row r="16" spans="1:24">
      <c r="A16" s="23"/>
      <c r="B16" s="14"/>
      <c r="C16" s="14"/>
      <c r="D16" s="14"/>
      <c r="E16" s="14"/>
      <c r="F16" s="18"/>
      <c r="G16" s="14"/>
      <c r="H16" s="14"/>
      <c r="I16" s="14"/>
      <c r="J16" s="14"/>
      <c r="K16" s="30"/>
      <c r="L16" s="14"/>
      <c r="M16" s="14"/>
      <c r="N16" s="14"/>
      <c r="O16" s="14"/>
      <c r="P16" s="14"/>
      <c r="Q16" s="18"/>
      <c r="R16" s="19"/>
      <c r="S16" s="14"/>
      <c r="T16" s="18"/>
      <c r="U16" s="14"/>
      <c r="V16" s="14"/>
      <c r="W16" s="28"/>
      <c r="X16" s="28"/>
    </row>
    <row r="17" spans="1:24">
      <c r="A17" s="411" t="s">
        <v>71</v>
      </c>
      <c r="B17" s="412"/>
      <c r="C17" s="412"/>
      <c r="D17" s="412"/>
      <c r="E17" s="412"/>
      <c r="F17" s="413"/>
      <c r="G17" s="161" t="b">
        <v>0</v>
      </c>
      <c r="H17" s="4" t="s">
        <v>15</v>
      </c>
      <c r="I17" s="4"/>
      <c r="J17" s="4"/>
      <c r="K17" s="371"/>
      <c r="L17" s="372"/>
      <c r="M17" s="372"/>
      <c r="N17" s="372"/>
      <c r="O17" s="372"/>
      <c r="P17" s="372"/>
      <c r="Q17" s="373"/>
      <c r="R17" s="20" t="str">
        <f>IF(G17=TRUE,"2","0")</f>
        <v>0</v>
      </c>
      <c r="S17" s="336">
        <v>2</v>
      </c>
      <c r="T17" s="337"/>
      <c r="U17" s="14"/>
      <c r="V17" s="14"/>
      <c r="W17" s="28"/>
      <c r="X17" s="28"/>
    </row>
    <row r="18" spans="1:24">
      <c r="A18" s="414"/>
      <c r="B18" s="415"/>
      <c r="C18" s="415"/>
      <c r="D18" s="415"/>
      <c r="E18" s="415"/>
      <c r="F18" s="416"/>
      <c r="G18" s="163" t="b">
        <v>0</v>
      </c>
      <c r="H18" s="5" t="s">
        <v>16</v>
      </c>
      <c r="I18" s="5"/>
      <c r="J18" s="5"/>
      <c r="K18" s="374"/>
      <c r="L18" s="375"/>
      <c r="M18" s="375"/>
      <c r="N18" s="375"/>
      <c r="O18" s="375"/>
      <c r="P18" s="375"/>
      <c r="Q18" s="376"/>
      <c r="R18" s="22" t="str">
        <f>IF(G18=TRUE,"0","0")</f>
        <v>0</v>
      </c>
      <c r="S18" s="338">
        <v>0</v>
      </c>
      <c r="T18" s="339"/>
      <c r="U18" s="14"/>
      <c r="V18" s="14"/>
      <c r="W18" s="28"/>
      <c r="X18" s="28"/>
    </row>
    <row r="19" spans="1:24">
      <c r="A19" s="23"/>
      <c r="B19" s="14"/>
      <c r="C19" s="14"/>
      <c r="D19" s="14"/>
      <c r="E19" s="14"/>
      <c r="F19" s="18"/>
      <c r="G19" s="14"/>
      <c r="H19" s="14"/>
      <c r="I19" s="14"/>
      <c r="J19" s="14"/>
      <c r="K19" s="23"/>
      <c r="L19" s="14"/>
      <c r="M19" s="14"/>
      <c r="N19" s="14"/>
      <c r="O19" s="14"/>
      <c r="P19" s="14"/>
      <c r="Q19" s="18"/>
      <c r="R19" s="19"/>
      <c r="S19" s="14"/>
      <c r="T19" s="18"/>
      <c r="U19" s="14"/>
      <c r="V19" s="14"/>
      <c r="W19" s="28"/>
      <c r="X19" s="28"/>
    </row>
    <row r="20" spans="1:24" ht="15" customHeight="1">
      <c r="A20" s="377" t="s">
        <v>97</v>
      </c>
      <c r="B20" s="378"/>
      <c r="C20" s="378"/>
      <c r="D20" s="378"/>
      <c r="E20" s="378"/>
      <c r="F20" s="379"/>
      <c r="G20" s="164" t="b">
        <v>0</v>
      </c>
      <c r="H20" s="12" t="s">
        <v>15</v>
      </c>
      <c r="I20" s="12"/>
      <c r="J20" s="12"/>
      <c r="K20" s="371"/>
      <c r="L20" s="372"/>
      <c r="M20" s="372"/>
      <c r="N20" s="372"/>
      <c r="O20" s="372"/>
      <c r="P20" s="372"/>
      <c r="Q20" s="373"/>
      <c r="R20" s="20" t="str">
        <f>IF(G20=TRUE,"2","0")</f>
        <v>0</v>
      </c>
      <c r="S20" s="336">
        <v>2</v>
      </c>
      <c r="T20" s="337"/>
      <c r="U20" s="14"/>
      <c r="V20" s="14"/>
      <c r="W20" s="28"/>
      <c r="X20" s="28"/>
    </row>
    <row r="21" spans="1:24">
      <c r="A21" s="380"/>
      <c r="B21" s="381"/>
      <c r="C21" s="381"/>
      <c r="D21" s="381"/>
      <c r="E21" s="381"/>
      <c r="F21" s="382"/>
      <c r="G21" s="165" t="b">
        <v>0</v>
      </c>
      <c r="H21" s="13" t="s">
        <v>16</v>
      </c>
      <c r="I21" s="13"/>
      <c r="J21" s="13"/>
      <c r="K21" s="374"/>
      <c r="L21" s="375"/>
      <c r="M21" s="375"/>
      <c r="N21" s="375"/>
      <c r="O21" s="375"/>
      <c r="P21" s="375"/>
      <c r="Q21" s="376"/>
      <c r="R21" s="22" t="str">
        <f>IF(G21=TRUE,"0","0")</f>
        <v>0</v>
      </c>
      <c r="S21" s="338">
        <v>0</v>
      </c>
      <c r="T21" s="339"/>
      <c r="U21" s="28"/>
      <c r="V21" s="28"/>
      <c r="W21" s="28"/>
      <c r="X21" s="28"/>
    </row>
    <row r="22" spans="1:24">
      <c r="A22" s="29"/>
      <c r="B22" s="29"/>
      <c r="C22" s="29"/>
      <c r="D22" s="29"/>
      <c r="E22" s="29"/>
      <c r="F22" s="29"/>
      <c r="G22" s="14"/>
      <c r="H22" s="66"/>
      <c r="I22" s="66"/>
      <c r="J22" s="66"/>
      <c r="K22" s="65"/>
      <c r="L22" s="72"/>
      <c r="M22" s="72"/>
      <c r="N22" s="72"/>
      <c r="O22" s="72"/>
      <c r="P22" s="72"/>
      <c r="Q22" s="73"/>
      <c r="R22" s="74"/>
      <c r="S22" s="75"/>
      <c r="T22" s="76"/>
    </row>
    <row r="23" spans="1:24">
      <c r="A23" s="405" t="s">
        <v>103</v>
      </c>
      <c r="B23" s="406"/>
      <c r="C23" s="406"/>
      <c r="D23" s="406"/>
      <c r="E23" s="406"/>
      <c r="F23" s="407"/>
      <c r="G23" s="166"/>
      <c r="H23" s="64" t="s">
        <v>17</v>
      </c>
      <c r="I23" s="64"/>
      <c r="J23" s="69"/>
      <c r="K23" s="80"/>
      <c r="L23" s="81"/>
      <c r="M23" s="81"/>
      <c r="N23" s="81"/>
      <c r="O23" s="81"/>
      <c r="P23" s="81"/>
      <c r="Q23" s="82"/>
      <c r="R23" s="20">
        <v>0</v>
      </c>
      <c r="S23" s="336">
        <v>0</v>
      </c>
      <c r="T23" s="337"/>
    </row>
    <row r="24" spans="1:24">
      <c r="A24" s="408"/>
      <c r="B24" s="409"/>
      <c r="C24" s="409"/>
      <c r="D24" s="409"/>
      <c r="E24" s="409"/>
      <c r="F24" s="410"/>
      <c r="G24" s="167"/>
      <c r="H24" s="67" t="s">
        <v>16</v>
      </c>
      <c r="I24" s="67"/>
      <c r="J24" s="68" t="s">
        <v>101</v>
      </c>
      <c r="K24" s="83"/>
      <c r="L24" s="84"/>
      <c r="M24" s="84"/>
      <c r="N24" s="84"/>
      <c r="O24" s="84"/>
      <c r="P24" s="84"/>
      <c r="Q24" s="85"/>
      <c r="R24" s="22">
        <v>0</v>
      </c>
      <c r="S24" s="338">
        <v>0</v>
      </c>
      <c r="T24" s="339"/>
    </row>
    <row r="25" spans="1:24">
      <c r="A25" s="36"/>
      <c r="B25" s="14"/>
      <c r="C25" s="14"/>
      <c r="D25" s="14"/>
      <c r="E25" s="14"/>
      <c r="F25" s="14"/>
      <c r="G25" s="29"/>
      <c r="H25" s="14"/>
      <c r="I25" s="78"/>
      <c r="J25" s="78"/>
      <c r="K25" s="78"/>
      <c r="L25" s="77"/>
      <c r="M25" s="77"/>
      <c r="N25" s="77"/>
      <c r="O25" s="77"/>
      <c r="P25" s="77"/>
      <c r="Q25" s="77"/>
      <c r="R25" s="77"/>
      <c r="S25" s="79"/>
      <c r="T25" s="79"/>
      <c r="U25" s="79"/>
    </row>
    <row r="26" spans="1:24">
      <c r="A26" s="377" t="s">
        <v>105</v>
      </c>
      <c r="B26" s="378"/>
      <c r="C26" s="378"/>
      <c r="D26" s="378"/>
      <c r="E26" s="378"/>
      <c r="F26" s="379"/>
      <c r="G26" s="164" t="b">
        <v>0</v>
      </c>
      <c r="H26" s="12" t="s">
        <v>15</v>
      </c>
      <c r="I26" s="12"/>
      <c r="J26" s="12"/>
      <c r="K26" s="371"/>
      <c r="L26" s="372"/>
      <c r="M26" s="372"/>
      <c r="N26" s="372"/>
      <c r="O26" s="372"/>
      <c r="P26" s="372"/>
      <c r="Q26" s="373"/>
      <c r="R26" s="20" t="str">
        <f>IF(G26=TRUE,"2","0")</f>
        <v>0</v>
      </c>
      <c r="S26" s="336">
        <v>2</v>
      </c>
      <c r="T26" s="337"/>
      <c r="U26" s="79"/>
    </row>
    <row r="27" spans="1:24">
      <c r="A27" s="380"/>
      <c r="B27" s="381"/>
      <c r="C27" s="381"/>
      <c r="D27" s="381"/>
      <c r="E27" s="381"/>
      <c r="F27" s="382"/>
      <c r="G27" s="165" t="b">
        <v>0</v>
      </c>
      <c r="H27" s="13" t="s">
        <v>16</v>
      </c>
      <c r="I27" s="13"/>
      <c r="J27" s="13"/>
      <c r="K27" s="374"/>
      <c r="L27" s="375"/>
      <c r="M27" s="375"/>
      <c r="N27" s="375"/>
      <c r="O27" s="375"/>
      <c r="P27" s="375"/>
      <c r="Q27" s="376"/>
      <c r="R27" s="22" t="str">
        <f>IF(G27=TRUE,"0","0")</f>
        <v>0</v>
      </c>
      <c r="S27" s="338">
        <v>0</v>
      </c>
      <c r="T27" s="339"/>
      <c r="U27" s="79"/>
    </row>
    <row r="28" spans="1:24">
      <c r="A28" s="28"/>
      <c r="B28" s="28"/>
      <c r="C28" s="28"/>
      <c r="D28" s="28"/>
      <c r="E28" s="28"/>
      <c r="F28" s="28"/>
      <c r="G28" s="28"/>
      <c r="H28" s="28"/>
      <c r="I28" s="28"/>
      <c r="J28" s="28"/>
      <c r="K28" s="28"/>
      <c r="L28" s="28"/>
      <c r="M28" s="28"/>
      <c r="N28" s="28"/>
      <c r="O28" s="340" t="s">
        <v>100</v>
      </c>
      <c r="P28" s="341"/>
      <c r="Q28" s="342"/>
      <c r="R28" s="340" t="s">
        <v>99</v>
      </c>
      <c r="S28" s="341"/>
      <c r="T28" s="342"/>
    </row>
    <row r="29" spans="1:24">
      <c r="A29" s="28"/>
      <c r="B29" s="28"/>
      <c r="C29" s="28"/>
      <c r="D29" s="28"/>
      <c r="E29" s="28"/>
      <c r="F29" s="28"/>
      <c r="G29" s="28"/>
      <c r="H29" s="28"/>
      <c r="I29" s="28"/>
      <c r="J29" s="28"/>
      <c r="K29" s="28"/>
      <c r="L29" s="28"/>
      <c r="M29" s="28"/>
      <c r="N29" s="28"/>
      <c r="O29" s="343"/>
      <c r="P29" s="344"/>
      <c r="Q29" s="345"/>
      <c r="R29" s="343"/>
      <c r="S29" s="344"/>
      <c r="T29" s="345"/>
    </row>
    <row r="30" spans="1:24" ht="15" customHeight="1">
      <c r="A30" s="28"/>
      <c r="B30" s="28"/>
      <c r="C30" s="28"/>
      <c r="D30" s="28"/>
      <c r="E30" s="28"/>
      <c r="F30" s="28"/>
      <c r="G30" s="28"/>
      <c r="H30" s="28"/>
      <c r="I30" s="28"/>
      <c r="J30" s="28"/>
      <c r="K30" s="28"/>
      <c r="L30" s="28"/>
      <c r="O30" s="350">
        <f>R4+R5+R6+R8+R9+R11+R12+R14+R15+R17+R18+R20+R21+R23+R24+R26</f>
        <v>0</v>
      </c>
      <c r="P30" s="351"/>
      <c r="Q30" s="352"/>
      <c r="R30" s="350">
        <f>S3+S4+S5+S6+S8+S9+S11+S12+S14+S15+S17+S18+S20+S21+S23+S24+S26</f>
        <v>32</v>
      </c>
      <c r="S30" s="351"/>
      <c r="T30" s="352"/>
    </row>
    <row r="31" spans="1:24" ht="20.25" customHeight="1">
      <c r="B31" s="34"/>
      <c r="I31" s="14"/>
      <c r="J31" s="14"/>
      <c r="K31" s="14"/>
      <c r="L31" s="14"/>
      <c r="O31" s="353"/>
      <c r="P31" s="354"/>
      <c r="Q31" s="355"/>
      <c r="R31" s="353"/>
      <c r="S31" s="354"/>
      <c r="T31" s="355"/>
    </row>
    <row r="32" spans="1:24" ht="15" customHeight="1">
      <c r="B32" s="35"/>
      <c r="I32" s="384"/>
      <c r="J32" s="384"/>
      <c r="K32" s="384"/>
      <c r="L32" s="14"/>
      <c r="O32" s="356"/>
      <c r="P32" s="357"/>
      <c r="Q32" s="358"/>
      <c r="R32" s="356"/>
      <c r="S32" s="357"/>
      <c r="T32" s="358"/>
    </row>
    <row r="33" spans="1:14">
      <c r="A33" s="28"/>
      <c r="B33" s="28"/>
      <c r="C33" s="28"/>
      <c r="D33" s="28"/>
      <c r="E33" s="28"/>
      <c r="F33" s="28"/>
      <c r="G33" s="28"/>
      <c r="H33" s="28"/>
      <c r="I33" s="384"/>
      <c r="J33" s="384"/>
      <c r="K33" s="384"/>
      <c r="L33" s="14"/>
      <c r="M33" s="28"/>
      <c r="N33" s="28"/>
    </row>
    <row r="34" spans="1:14">
      <c r="I34" s="383"/>
      <c r="J34" s="383"/>
      <c r="K34" s="383"/>
      <c r="L34" s="14"/>
    </row>
    <row r="35" spans="1:14">
      <c r="I35" s="383"/>
      <c r="J35" s="383"/>
      <c r="K35" s="383"/>
      <c r="L35" s="14"/>
    </row>
    <row r="36" spans="1:14">
      <c r="I36" s="3"/>
      <c r="J36" s="3"/>
      <c r="K36" s="3"/>
      <c r="L36" s="14"/>
    </row>
    <row r="37" spans="1:14">
      <c r="I37" s="14"/>
      <c r="J37" s="14"/>
      <c r="K37" s="14"/>
      <c r="L37" s="14"/>
    </row>
  </sheetData>
  <dataConsolidate/>
  <mergeCells count="45">
    <mergeCell ref="A2:Q2"/>
    <mergeCell ref="R2:T2"/>
    <mergeCell ref="A23:F24"/>
    <mergeCell ref="A20:F21"/>
    <mergeCell ref="A8:F9"/>
    <mergeCell ref="S21:T21"/>
    <mergeCell ref="S23:T23"/>
    <mergeCell ref="S24:T24"/>
    <mergeCell ref="K20:Q21"/>
    <mergeCell ref="S15:T15"/>
    <mergeCell ref="S17:T17"/>
    <mergeCell ref="S18:T18"/>
    <mergeCell ref="S11:T11"/>
    <mergeCell ref="S20:T20"/>
    <mergeCell ref="A17:F18"/>
    <mergeCell ref="I34:K34"/>
    <mergeCell ref="I35:K35"/>
    <mergeCell ref="I32:K32"/>
    <mergeCell ref="I33:K33"/>
    <mergeCell ref="A11:F12"/>
    <mergeCell ref="K11:Q12"/>
    <mergeCell ref="K17:Q18"/>
    <mergeCell ref="K14:Q15"/>
    <mergeCell ref="A14:F15"/>
    <mergeCell ref="O28:Q29"/>
    <mergeCell ref="K26:Q27"/>
    <mergeCell ref="O30:Q32"/>
    <mergeCell ref="R30:T32"/>
    <mergeCell ref="S4:T4"/>
    <mergeCell ref="S5:T5"/>
    <mergeCell ref="A4:F6"/>
    <mergeCell ref="H8:J8"/>
    <mergeCell ref="K8:Q9"/>
    <mergeCell ref="S8:T8"/>
    <mergeCell ref="S9:T9"/>
    <mergeCell ref="S12:T12"/>
    <mergeCell ref="S14:T14"/>
    <mergeCell ref="S6:T6"/>
    <mergeCell ref="A26:F27"/>
    <mergeCell ref="K4:Q6"/>
    <mergeCell ref="S26:T26"/>
    <mergeCell ref="S27:T27"/>
    <mergeCell ref="R28:T29"/>
    <mergeCell ref="A3:Q3"/>
    <mergeCell ref="S3:T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93" r:id="rId4" name="Check Box 45">
              <controlPr defaultSize="0" autoFill="0" autoLine="0" autoPict="0">
                <anchor moveWithCells="1">
                  <from>
                    <xdr:col>6</xdr:col>
                    <xdr:colOff>0</xdr:colOff>
                    <xdr:row>3</xdr:row>
                    <xdr:rowOff>19050</xdr:rowOff>
                  </from>
                  <to>
                    <xdr:col>6</xdr:col>
                    <xdr:colOff>228600</xdr:colOff>
                    <xdr:row>3</xdr:row>
                    <xdr:rowOff>161925</xdr:rowOff>
                  </to>
                </anchor>
              </controlPr>
            </control>
          </mc:Choice>
        </mc:AlternateContent>
        <mc:AlternateContent xmlns:mc="http://schemas.openxmlformats.org/markup-compatibility/2006">
          <mc:Choice Requires="x14">
            <control shapeId="2094" r:id="rId5" name="Check Box 46">
              <controlPr defaultSize="0" autoFill="0" autoLine="0" autoPict="0">
                <anchor moveWithCells="1">
                  <from>
                    <xdr:col>6</xdr:col>
                    <xdr:colOff>0</xdr:colOff>
                    <xdr:row>3</xdr:row>
                    <xdr:rowOff>180975</xdr:rowOff>
                  </from>
                  <to>
                    <xdr:col>6</xdr:col>
                    <xdr:colOff>180975</xdr:colOff>
                    <xdr:row>5</xdr:row>
                    <xdr:rowOff>0</xdr:rowOff>
                  </to>
                </anchor>
              </controlPr>
            </control>
          </mc:Choice>
        </mc:AlternateContent>
        <mc:AlternateContent xmlns:mc="http://schemas.openxmlformats.org/markup-compatibility/2006">
          <mc:Choice Requires="x14">
            <control shapeId="2114" r:id="rId6" name="Check Box 66">
              <controlPr defaultSize="0" autoFill="0" autoLine="0" autoPict="0">
                <anchor moveWithCells="1">
                  <from>
                    <xdr:col>5</xdr:col>
                    <xdr:colOff>600075</xdr:colOff>
                    <xdr:row>22</xdr:row>
                    <xdr:rowOff>0</xdr:rowOff>
                  </from>
                  <to>
                    <xdr:col>6</xdr:col>
                    <xdr:colOff>209550</xdr:colOff>
                    <xdr:row>23</xdr:row>
                    <xdr:rowOff>9525</xdr:rowOff>
                  </to>
                </anchor>
              </controlPr>
            </control>
          </mc:Choice>
        </mc:AlternateContent>
        <mc:AlternateContent xmlns:mc="http://schemas.openxmlformats.org/markup-compatibility/2006">
          <mc:Choice Requires="x14">
            <control shapeId="2115" r:id="rId7" name="Check Box 67">
              <controlPr defaultSize="0" autoFill="0" autoLine="0" autoPict="0">
                <anchor moveWithCells="1">
                  <from>
                    <xdr:col>5</xdr:col>
                    <xdr:colOff>600075</xdr:colOff>
                    <xdr:row>23</xdr:row>
                    <xdr:rowOff>9525</xdr:rowOff>
                  </from>
                  <to>
                    <xdr:col>6</xdr:col>
                    <xdr:colOff>190500</xdr:colOff>
                    <xdr:row>24</xdr:row>
                    <xdr:rowOff>0</xdr:rowOff>
                  </to>
                </anchor>
              </controlPr>
            </control>
          </mc:Choice>
        </mc:AlternateContent>
        <mc:AlternateContent xmlns:mc="http://schemas.openxmlformats.org/markup-compatibility/2006">
          <mc:Choice Requires="x14">
            <control shapeId="2127" r:id="rId8" name="Check Box 79">
              <controlPr defaultSize="0" autoFill="0" autoLine="0" autoPict="0">
                <anchor moveWithCells="1">
                  <from>
                    <xdr:col>6</xdr:col>
                    <xdr:colOff>0</xdr:colOff>
                    <xdr:row>4</xdr:row>
                    <xdr:rowOff>180975</xdr:rowOff>
                  </from>
                  <to>
                    <xdr:col>6</xdr:col>
                    <xdr:colOff>209550</xdr:colOff>
                    <xdr:row>6</xdr:row>
                    <xdr:rowOff>9525</xdr:rowOff>
                  </to>
                </anchor>
              </controlPr>
            </control>
          </mc:Choice>
        </mc:AlternateContent>
        <mc:AlternateContent xmlns:mc="http://schemas.openxmlformats.org/markup-compatibility/2006">
          <mc:Choice Requires="x14">
            <control shapeId="2144" r:id="rId9" name="Check Box 96">
              <controlPr defaultSize="0" autoFill="0" autoLine="0" autoPict="0">
                <anchor moveWithCells="1">
                  <from>
                    <xdr:col>5</xdr:col>
                    <xdr:colOff>600075</xdr:colOff>
                    <xdr:row>20</xdr:row>
                    <xdr:rowOff>0</xdr:rowOff>
                  </from>
                  <to>
                    <xdr:col>6</xdr:col>
                    <xdr:colOff>209550</xdr:colOff>
                    <xdr:row>21</xdr:row>
                    <xdr:rowOff>9525</xdr:rowOff>
                  </to>
                </anchor>
              </controlPr>
            </control>
          </mc:Choice>
        </mc:AlternateContent>
        <mc:AlternateContent xmlns:mc="http://schemas.openxmlformats.org/markup-compatibility/2006">
          <mc:Choice Requires="x14">
            <control shapeId="2145" r:id="rId10" name="Check Box 97">
              <controlPr defaultSize="0" autoFill="0" autoLine="0" autoPict="0">
                <anchor moveWithCells="1">
                  <from>
                    <xdr:col>5</xdr:col>
                    <xdr:colOff>600075</xdr:colOff>
                    <xdr:row>19</xdr:row>
                    <xdr:rowOff>0</xdr:rowOff>
                  </from>
                  <to>
                    <xdr:col>6</xdr:col>
                    <xdr:colOff>209550</xdr:colOff>
                    <xdr:row>20</xdr:row>
                    <xdr:rowOff>9525</xdr:rowOff>
                  </to>
                </anchor>
              </controlPr>
            </control>
          </mc:Choice>
        </mc:AlternateContent>
        <mc:AlternateContent xmlns:mc="http://schemas.openxmlformats.org/markup-compatibility/2006">
          <mc:Choice Requires="x14">
            <control shapeId="2146" r:id="rId11" name="Check Box 98">
              <controlPr defaultSize="0" autoFill="0" autoLine="0" autoPict="0">
                <anchor moveWithCells="1">
                  <from>
                    <xdr:col>6</xdr:col>
                    <xdr:colOff>0</xdr:colOff>
                    <xdr:row>17</xdr:row>
                    <xdr:rowOff>0</xdr:rowOff>
                  </from>
                  <to>
                    <xdr:col>6</xdr:col>
                    <xdr:colOff>219075</xdr:colOff>
                    <xdr:row>18</xdr:row>
                    <xdr:rowOff>9525</xdr:rowOff>
                  </to>
                </anchor>
              </controlPr>
            </control>
          </mc:Choice>
        </mc:AlternateContent>
        <mc:AlternateContent xmlns:mc="http://schemas.openxmlformats.org/markup-compatibility/2006">
          <mc:Choice Requires="x14">
            <control shapeId="2147" r:id="rId12" name="Check Box 99">
              <controlPr defaultSize="0" autoFill="0" autoLine="0" autoPict="0">
                <anchor moveWithCells="1">
                  <from>
                    <xdr:col>6</xdr:col>
                    <xdr:colOff>9525</xdr:colOff>
                    <xdr:row>15</xdr:row>
                    <xdr:rowOff>180975</xdr:rowOff>
                  </from>
                  <to>
                    <xdr:col>6</xdr:col>
                    <xdr:colOff>228600</xdr:colOff>
                    <xdr:row>17</xdr:row>
                    <xdr:rowOff>0</xdr:rowOff>
                  </to>
                </anchor>
              </controlPr>
            </control>
          </mc:Choice>
        </mc:AlternateContent>
        <mc:AlternateContent xmlns:mc="http://schemas.openxmlformats.org/markup-compatibility/2006">
          <mc:Choice Requires="x14">
            <control shapeId="2148" r:id="rId13" name="Check Box 100">
              <controlPr defaultSize="0" autoFill="0" autoLine="0" autoPict="0">
                <anchor moveWithCells="1">
                  <from>
                    <xdr:col>6</xdr:col>
                    <xdr:colOff>9525</xdr:colOff>
                    <xdr:row>7</xdr:row>
                    <xdr:rowOff>0</xdr:rowOff>
                  </from>
                  <to>
                    <xdr:col>6</xdr:col>
                    <xdr:colOff>228600</xdr:colOff>
                    <xdr:row>8</xdr:row>
                    <xdr:rowOff>9525</xdr:rowOff>
                  </to>
                </anchor>
              </controlPr>
            </control>
          </mc:Choice>
        </mc:AlternateContent>
        <mc:AlternateContent xmlns:mc="http://schemas.openxmlformats.org/markup-compatibility/2006">
          <mc:Choice Requires="x14">
            <control shapeId="2149" r:id="rId14" name="Check Box 101">
              <controlPr defaultSize="0" autoFill="0" autoLine="0" autoPict="0">
                <anchor moveWithCells="1">
                  <from>
                    <xdr:col>6</xdr:col>
                    <xdr:colOff>0</xdr:colOff>
                    <xdr:row>8</xdr:row>
                    <xdr:rowOff>9525</xdr:rowOff>
                  </from>
                  <to>
                    <xdr:col>6</xdr:col>
                    <xdr:colOff>219075</xdr:colOff>
                    <xdr:row>9</xdr:row>
                    <xdr:rowOff>19050</xdr:rowOff>
                  </to>
                </anchor>
              </controlPr>
            </control>
          </mc:Choice>
        </mc:AlternateContent>
        <mc:AlternateContent xmlns:mc="http://schemas.openxmlformats.org/markup-compatibility/2006">
          <mc:Choice Requires="x14">
            <control shapeId="2150" r:id="rId15" name="Check Box 102">
              <controlPr defaultSize="0" autoFill="0" autoLine="0" autoPict="0">
                <anchor moveWithCells="1">
                  <from>
                    <xdr:col>6</xdr:col>
                    <xdr:colOff>9525</xdr:colOff>
                    <xdr:row>9</xdr:row>
                    <xdr:rowOff>180975</xdr:rowOff>
                  </from>
                  <to>
                    <xdr:col>6</xdr:col>
                    <xdr:colOff>228600</xdr:colOff>
                    <xdr:row>11</xdr:row>
                    <xdr:rowOff>0</xdr:rowOff>
                  </to>
                </anchor>
              </controlPr>
            </control>
          </mc:Choice>
        </mc:AlternateContent>
        <mc:AlternateContent xmlns:mc="http://schemas.openxmlformats.org/markup-compatibility/2006">
          <mc:Choice Requires="x14">
            <control shapeId="2151" r:id="rId16" name="Check Box 103">
              <controlPr defaultSize="0" autoFill="0" autoLine="0" autoPict="0">
                <anchor moveWithCells="1">
                  <from>
                    <xdr:col>6</xdr:col>
                    <xdr:colOff>9525</xdr:colOff>
                    <xdr:row>10</xdr:row>
                    <xdr:rowOff>180975</xdr:rowOff>
                  </from>
                  <to>
                    <xdr:col>6</xdr:col>
                    <xdr:colOff>228600</xdr:colOff>
                    <xdr:row>12</xdr:row>
                    <xdr:rowOff>0</xdr:rowOff>
                  </to>
                </anchor>
              </controlPr>
            </control>
          </mc:Choice>
        </mc:AlternateContent>
        <mc:AlternateContent xmlns:mc="http://schemas.openxmlformats.org/markup-compatibility/2006">
          <mc:Choice Requires="x14">
            <control shapeId="2152" r:id="rId17" name="Check Box 104">
              <controlPr defaultSize="0" autoFill="0" autoLine="0" autoPict="0">
                <anchor moveWithCells="1">
                  <from>
                    <xdr:col>6</xdr:col>
                    <xdr:colOff>9525</xdr:colOff>
                    <xdr:row>13</xdr:row>
                    <xdr:rowOff>9525</xdr:rowOff>
                  </from>
                  <to>
                    <xdr:col>6</xdr:col>
                    <xdr:colOff>228600</xdr:colOff>
                    <xdr:row>14</xdr:row>
                    <xdr:rowOff>28575</xdr:rowOff>
                  </to>
                </anchor>
              </controlPr>
            </control>
          </mc:Choice>
        </mc:AlternateContent>
        <mc:AlternateContent xmlns:mc="http://schemas.openxmlformats.org/markup-compatibility/2006">
          <mc:Choice Requires="x14">
            <control shapeId="2153" r:id="rId18" name="Check Box 105">
              <controlPr defaultSize="0" autoFill="0" autoLine="0" autoPict="0">
                <anchor moveWithCells="1">
                  <from>
                    <xdr:col>6</xdr:col>
                    <xdr:colOff>0</xdr:colOff>
                    <xdr:row>14</xdr:row>
                    <xdr:rowOff>0</xdr:rowOff>
                  </from>
                  <to>
                    <xdr:col>6</xdr:col>
                    <xdr:colOff>219075</xdr:colOff>
                    <xdr:row>15</xdr:row>
                    <xdr:rowOff>9525</xdr:rowOff>
                  </to>
                </anchor>
              </controlPr>
            </control>
          </mc:Choice>
        </mc:AlternateContent>
        <mc:AlternateContent xmlns:mc="http://schemas.openxmlformats.org/markup-compatibility/2006">
          <mc:Choice Requires="x14">
            <control shapeId="2155" r:id="rId19" name="Check Box 107">
              <controlPr defaultSize="0" autoFill="0" autoLine="0" autoPict="0">
                <anchor moveWithCells="1">
                  <from>
                    <xdr:col>7</xdr:col>
                    <xdr:colOff>1009650</xdr:colOff>
                    <xdr:row>13</xdr:row>
                    <xdr:rowOff>171450</xdr:rowOff>
                  </from>
                  <to>
                    <xdr:col>9</xdr:col>
                    <xdr:colOff>19050</xdr:colOff>
                    <xdr:row>15</xdr:row>
                    <xdr:rowOff>0</xdr:rowOff>
                  </to>
                </anchor>
              </controlPr>
            </control>
          </mc:Choice>
        </mc:AlternateContent>
        <mc:AlternateContent xmlns:mc="http://schemas.openxmlformats.org/markup-compatibility/2006">
          <mc:Choice Requires="x14">
            <control shapeId="2156" r:id="rId20" name="Check Box 108">
              <controlPr defaultSize="0" autoFill="0" autoLine="0" autoPict="0">
                <anchor moveWithCells="1">
                  <from>
                    <xdr:col>7</xdr:col>
                    <xdr:colOff>1009650</xdr:colOff>
                    <xdr:row>23</xdr:row>
                    <xdr:rowOff>9525</xdr:rowOff>
                  </from>
                  <to>
                    <xdr:col>9</xdr:col>
                    <xdr:colOff>19050</xdr:colOff>
                    <xdr:row>24</xdr:row>
                    <xdr:rowOff>19050</xdr:rowOff>
                  </to>
                </anchor>
              </controlPr>
            </control>
          </mc:Choice>
        </mc:AlternateContent>
        <mc:AlternateContent xmlns:mc="http://schemas.openxmlformats.org/markup-compatibility/2006">
          <mc:Choice Requires="x14">
            <control shapeId="2157" r:id="rId21" name="Check Box 109">
              <controlPr defaultSize="0" autoFill="0" autoLine="0" autoPict="0">
                <anchor moveWithCells="1">
                  <from>
                    <xdr:col>5</xdr:col>
                    <xdr:colOff>600075</xdr:colOff>
                    <xdr:row>26</xdr:row>
                    <xdr:rowOff>0</xdr:rowOff>
                  </from>
                  <to>
                    <xdr:col>6</xdr:col>
                    <xdr:colOff>209550</xdr:colOff>
                    <xdr:row>27</xdr:row>
                    <xdr:rowOff>9525</xdr:rowOff>
                  </to>
                </anchor>
              </controlPr>
            </control>
          </mc:Choice>
        </mc:AlternateContent>
        <mc:AlternateContent xmlns:mc="http://schemas.openxmlformats.org/markup-compatibility/2006">
          <mc:Choice Requires="x14">
            <control shapeId="2158" r:id="rId22" name="Check Box 110">
              <controlPr defaultSize="0" autoFill="0" autoLine="0" autoPict="0">
                <anchor moveWithCells="1">
                  <from>
                    <xdr:col>5</xdr:col>
                    <xdr:colOff>600075</xdr:colOff>
                    <xdr:row>25</xdr:row>
                    <xdr:rowOff>0</xdr:rowOff>
                  </from>
                  <to>
                    <xdr:col>6</xdr:col>
                    <xdr:colOff>209550</xdr:colOff>
                    <xdr:row>26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Q33"/>
  <sheetViews>
    <sheetView workbookViewId="0">
      <selection activeCell="M17" sqref="M17"/>
    </sheetView>
  </sheetViews>
  <sheetFormatPr defaultRowHeight="15"/>
  <cols>
    <col min="2" max="2" width="9.140625" customWidth="1"/>
    <col min="7" max="7" width="2.5703125" customWidth="1"/>
    <col min="9" max="9" width="2.5703125" customWidth="1"/>
    <col min="10" max="10" width="28.140625" customWidth="1"/>
  </cols>
  <sheetData>
    <row r="2" spans="2:17">
      <c r="B2" s="452" t="s">
        <v>37</v>
      </c>
      <c r="C2" s="453"/>
      <c r="D2" s="453"/>
      <c r="E2" s="453"/>
      <c r="F2" s="453"/>
      <c r="G2" s="453"/>
      <c r="H2" s="453"/>
      <c r="I2" s="453"/>
      <c r="J2" s="454"/>
      <c r="K2" s="450" t="s">
        <v>26</v>
      </c>
      <c r="L2" s="451"/>
      <c r="M2" s="451"/>
      <c r="N2" s="451"/>
      <c r="O2" s="451"/>
      <c r="P2" s="451"/>
      <c r="Q2" s="451"/>
    </row>
    <row r="3" spans="2:17">
      <c r="B3" s="431" t="s">
        <v>68</v>
      </c>
      <c r="C3" s="432"/>
      <c r="D3" s="432"/>
      <c r="E3" s="432"/>
      <c r="F3" s="432"/>
      <c r="G3" s="108" t="b">
        <v>0</v>
      </c>
      <c r="H3" s="108" t="s">
        <v>27</v>
      </c>
      <c r="I3" s="110" t="b">
        <v>0</v>
      </c>
      <c r="J3" s="109" t="s">
        <v>28</v>
      </c>
      <c r="K3" s="122" t="s">
        <v>19</v>
      </c>
      <c r="L3" s="112"/>
      <c r="M3" s="112"/>
      <c r="N3" s="112"/>
      <c r="O3" s="112"/>
      <c r="P3" s="112"/>
      <c r="Q3" s="113"/>
    </row>
    <row r="4" spans="2:17">
      <c r="B4" s="433"/>
      <c r="C4" s="434"/>
      <c r="D4" s="434"/>
      <c r="E4" s="434"/>
      <c r="F4" s="434"/>
      <c r="G4" s="89"/>
      <c r="H4" s="89"/>
      <c r="I4" s="105" t="b">
        <v>0</v>
      </c>
      <c r="J4" s="104" t="s">
        <v>29</v>
      </c>
      <c r="K4" s="114"/>
      <c r="L4" s="115"/>
      <c r="M4" s="115"/>
      <c r="N4" s="115"/>
      <c r="O4" s="115"/>
      <c r="P4" s="115"/>
      <c r="Q4" s="116"/>
    </row>
    <row r="5" spans="2:17">
      <c r="B5" s="433"/>
      <c r="C5" s="434"/>
      <c r="D5" s="434"/>
      <c r="E5" s="434"/>
      <c r="F5" s="434"/>
      <c r="G5" s="89"/>
      <c r="H5" s="89"/>
      <c r="I5" s="106" t="b">
        <v>0</v>
      </c>
      <c r="J5" s="107" t="s">
        <v>30</v>
      </c>
      <c r="K5" s="114"/>
      <c r="L5" s="115"/>
      <c r="M5" s="115"/>
      <c r="N5" s="115"/>
      <c r="O5" s="115"/>
      <c r="P5" s="115"/>
      <c r="Q5" s="116"/>
    </row>
    <row r="6" spans="2:17">
      <c r="B6" s="433"/>
      <c r="C6" s="434"/>
      <c r="D6" s="434"/>
      <c r="E6" s="434"/>
      <c r="F6" s="434"/>
      <c r="G6" s="97" t="b">
        <v>0</v>
      </c>
      <c r="H6" s="98" t="s">
        <v>31</v>
      </c>
      <c r="I6" s="155" t="b">
        <v>0</v>
      </c>
      <c r="J6" s="156" t="s">
        <v>32</v>
      </c>
      <c r="K6" s="114"/>
      <c r="L6" s="115"/>
      <c r="M6" s="115"/>
      <c r="N6" s="115"/>
      <c r="O6" s="115"/>
      <c r="P6" s="115"/>
      <c r="Q6" s="116"/>
    </row>
    <row r="7" spans="2:17">
      <c r="B7" s="433"/>
      <c r="C7" s="434"/>
      <c r="D7" s="434"/>
      <c r="E7" s="434"/>
      <c r="F7" s="434"/>
      <c r="G7" s="89"/>
      <c r="H7" s="89"/>
      <c r="I7" s="94" t="b">
        <v>0</v>
      </c>
      <c r="J7" s="93" t="s">
        <v>29</v>
      </c>
      <c r="K7" s="114"/>
      <c r="L7" s="115"/>
      <c r="M7" s="115"/>
      <c r="N7" s="115"/>
      <c r="O7" s="115"/>
      <c r="P7" s="115"/>
      <c r="Q7" s="116"/>
    </row>
    <row r="8" spans="2:17">
      <c r="B8" s="433"/>
      <c r="C8" s="434"/>
      <c r="D8" s="434"/>
      <c r="E8" s="434"/>
      <c r="F8" s="434"/>
      <c r="G8" s="89"/>
      <c r="H8" s="89"/>
      <c r="I8" s="95" t="b">
        <v>0</v>
      </c>
      <c r="J8" s="96" t="s">
        <v>30</v>
      </c>
      <c r="K8" s="117"/>
      <c r="L8" s="118"/>
      <c r="M8" s="118"/>
      <c r="N8" s="118"/>
      <c r="O8" s="118"/>
      <c r="P8" s="118"/>
      <c r="Q8" s="119"/>
    </row>
    <row r="9" spans="2:17">
      <c r="B9" s="37"/>
      <c r="C9" s="38"/>
      <c r="D9" s="38"/>
      <c r="E9" s="38"/>
      <c r="F9" s="38"/>
      <c r="G9" s="38"/>
      <c r="H9" s="38"/>
      <c r="I9" s="38"/>
      <c r="J9" s="39"/>
      <c r="K9" s="426"/>
      <c r="L9" s="427"/>
      <c r="M9" s="427"/>
      <c r="N9" s="427"/>
      <c r="O9" s="427"/>
      <c r="P9" s="427"/>
      <c r="Q9" s="427"/>
    </row>
    <row r="10" spans="2:17">
      <c r="B10" s="417" t="s">
        <v>69</v>
      </c>
      <c r="C10" s="418"/>
      <c r="D10" s="418"/>
      <c r="E10" s="418"/>
      <c r="F10" s="418"/>
      <c r="G10" s="154" t="b">
        <v>0</v>
      </c>
      <c r="H10" s="108" t="s">
        <v>27</v>
      </c>
      <c r="I10" s="110" t="b">
        <v>0</v>
      </c>
      <c r="J10" s="109" t="s">
        <v>33</v>
      </c>
      <c r="K10" s="87" t="s">
        <v>19</v>
      </c>
      <c r="L10" s="87"/>
      <c r="M10" s="87"/>
      <c r="N10" s="87"/>
      <c r="O10" s="87"/>
      <c r="P10" s="87"/>
      <c r="Q10" s="120"/>
    </row>
    <row r="11" spans="2:17">
      <c r="B11" s="428"/>
      <c r="C11" s="429"/>
      <c r="D11" s="429"/>
      <c r="E11" s="429"/>
      <c r="F11" s="429"/>
      <c r="G11" s="89"/>
      <c r="H11" s="89"/>
      <c r="I11" s="105" t="b">
        <v>0</v>
      </c>
      <c r="J11" s="104" t="s">
        <v>34</v>
      </c>
      <c r="K11" s="89"/>
      <c r="L11" s="89"/>
      <c r="M11" s="89"/>
      <c r="N11" s="89"/>
      <c r="O11" s="89"/>
      <c r="P11" s="89"/>
      <c r="Q11" s="121"/>
    </row>
    <row r="12" spans="2:17">
      <c r="B12" s="428"/>
      <c r="C12" s="429"/>
      <c r="D12" s="429"/>
      <c r="E12" s="429"/>
      <c r="F12" s="429"/>
      <c r="G12" s="89"/>
      <c r="H12" s="89"/>
      <c r="I12" s="105" t="b">
        <v>0</v>
      </c>
      <c r="J12" s="104" t="s">
        <v>35</v>
      </c>
      <c r="K12" s="89"/>
      <c r="L12" s="89"/>
      <c r="M12" s="89"/>
      <c r="N12" s="89"/>
      <c r="O12" s="89"/>
      <c r="P12" s="89"/>
      <c r="Q12" s="121"/>
    </row>
    <row r="13" spans="2:17">
      <c r="B13" s="428"/>
      <c r="C13" s="429"/>
      <c r="D13" s="429"/>
      <c r="E13" s="429"/>
      <c r="F13" s="429"/>
      <c r="G13" s="89"/>
      <c r="H13" s="89"/>
      <c r="I13" s="106"/>
      <c r="J13" s="107" t="s">
        <v>36</v>
      </c>
      <c r="K13" s="89"/>
      <c r="L13" s="89"/>
      <c r="M13" s="89"/>
      <c r="N13" s="89"/>
      <c r="O13" s="89"/>
      <c r="P13" s="89"/>
      <c r="Q13" s="121"/>
    </row>
    <row r="14" spans="2:17">
      <c r="B14" s="428"/>
      <c r="C14" s="429"/>
      <c r="D14" s="429"/>
      <c r="E14" s="429"/>
      <c r="F14" s="429"/>
      <c r="G14" s="97" t="b">
        <v>0</v>
      </c>
      <c r="H14" s="157" t="s">
        <v>31</v>
      </c>
      <c r="I14" s="99" t="b">
        <v>0</v>
      </c>
      <c r="J14" s="100" t="s">
        <v>33</v>
      </c>
      <c r="K14" s="90" t="str">
        <f>IF(G14=TRUE,""," ")</f>
        <v xml:space="preserve"> </v>
      </c>
      <c r="L14" s="91"/>
      <c r="M14" s="91"/>
      <c r="N14" s="91"/>
      <c r="O14" s="89"/>
      <c r="P14" s="89"/>
      <c r="Q14" s="121"/>
    </row>
    <row r="15" spans="2:17">
      <c r="B15" s="428"/>
      <c r="C15" s="429"/>
      <c r="D15" s="429"/>
      <c r="E15" s="429"/>
      <c r="F15" s="429"/>
      <c r="G15" s="89"/>
      <c r="H15" s="89"/>
      <c r="I15" s="101" t="b">
        <v>0</v>
      </c>
      <c r="J15" s="100" t="s">
        <v>34</v>
      </c>
      <c r="K15" s="90" t="str">
        <f>IF(G15=TRUE,"THE NEAREST FILLING STATION IS ON THE SECOND FLOOR"," ")</f>
        <v xml:space="preserve"> </v>
      </c>
      <c r="L15" s="91"/>
      <c r="M15" s="91"/>
      <c r="N15" s="91"/>
      <c r="O15" s="89"/>
      <c r="P15" s="89"/>
      <c r="Q15" s="121"/>
    </row>
    <row r="16" spans="2:17">
      <c r="B16" s="428"/>
      <c r="C16" s="429"/>
      <c r="D16" s="429"/>
      <c r="E16" s="429"/>
      <c r="F16" s="429"/>
      <c r="G16" s="89"/>
      <c r="H16" s="89"/>
      <c r="I16" s="101" t="b">
        <v>0</v>
      </c>
      <c r="J16" s="100" t="s">
        <v>36</v>
      </c>
      <c r="K16" s="88"/>
      <c r="L16" s="89"/>
      <c r="M16" s="89"/>
      <c r="N16" s="89"/>
      <c r="O16" s="89"/>
      <c r="P16" s="89"/>
      <c r="Q16" s="121"/>
    </row>
    <row r="17" spans="2:17">
      <c r="B17" s="428"/>
      <c r="C17" s="429"/>
      <c r="D17" s="429"/>
      <c r="E17" s="429"/>
      <c r="F17" s="429"/>
      <c r="G17" s="89"/>
      <c r="H17" s="89"/>
      <c r="I17" s="102" t="b">
        <v>0</v>
      </c>
      <c r="J17" s="103" t="s">
        <v>35</v>
      </c>
      <c r="K17" s="70"/>
      <c r="L17" s="92"/>
      <c r="M17" s="92"/>
      <c r="N17" s="92"/>
      <c r="O17" s="92"/>
      <c r="P17" s="92"/>
      <c r="Q17" s="71"/>
    </row>
    <row r="18" spans="2:17">
      <c r="B18" s="37"/>
      <c r="C18" s="38"/>
      <c r="D18" s="38"/>
      <c r="E18" s="38"/>
      <c r="F18" s="38"/>
      <c r="G18" s="38"/>
      <c r="H18" s="42"/>
      <c r="I18" s="42"/>
      <c r="J18" s="43"/>
      <c r="K18" s="426"/>
      <c r="L18" s="427"/>
      <c r="M18" s="427"/>
      <c r="N18" s="427"/>
      <c r="O18" s="427"/>
      <c r="P18" s="427"/>
      <c r="Q18" s="427"/>
    </row>
    <row r="19" spans="2:17">
      <c r="B19" s="417" t="s">
        <v>74</v>
      </c>
      <c r="C19" s="418"/>
      <c r="D19" s="418"/>
      <c r="E19" s="418"/>
      <c r="F19" s="419"/>
      <c r="G19" s="110"/>
      <c r="H19" s="423" t="s">
        <v>20</v>
      </c>
      <c r="I19" s="423"/>
      <c r="J19" s="423"/>
      <c r="K19" s="86" t="s">
        <v>19</v>
      </c>
      <c r="L19" s="87"/>
      <c r="M19" s="87"/>
      <c r="N19" s="87"/>
      <c r="O19" s="87"/>
      <c r="P19" s="87"/>
      <c r="Q19" s="120"/>
    </row>
    <row r="20" spans="2:17">
      <c r="B20" s="420"/>
      <c r="C20" s="421"/>
      <c r="D20" s="421"/>
      <c r="E20" s="421"/>
      <c r="F20" s="422"/>
      <c r="G20" s="106"/>
      <c r="H20" s="111" t="s">
        <v>72</v>
      </c>
      <c r="I20" s="111"/>
      <c r="J20" s="111"/>
      <c r="K20" s="70"/>
      <c r="L20" s="92"/>
      <c r="M20" s="92"/>
      <c r="N20" s="92"/>
      <c r="O20" s="92"/>
      <c r="P20" s="92"/>
      <c r="Q20" s="71"/>
    </row>
    <row r="21" spans="2:17">
      <c r="B21" s="37"/>
      <c r="C21" s="38"/>
      <c r="D21" s="38"/>
      <c r="E21" s="38"/>
      <c r="F21" s="38"/>
      <c r="G21" s="38"/>
      <c r="H21" s="42"/>
      <c r="I21" s="42"/>
      <c r="J21" s="43"/>
      <c r="K21" s="426"/>
      <c r="L21" s="427"/>
      <c r="M21" s="427"/>
      <c r="N21" s="427"/>
      <c r="O21" s="427"/>
      <c r="P21" s="427"/>
      <c r="Q21" s="427"/>
    </row>
    <row r="22" spans="2:17">
      <c r="B22" s="444" t="s">
        <v>104</v>
      </c>
      <c r="C22" s="445"/>
      <c r="D22" s="445"/>
      <c r="E22" s="445"/>
      <c r="F22" s="446"/>
      <c r="G22" s="110"/>
      <c r="H22" s="423" t="s">
        <v>20</v>
      </c>
      <c r="I22" s="423"/>
      <c r="J22" s="423"/>
      <c r="K22" s="86" t="s">
        <v>19</v>
      </c>
      <c r="L22" s="87"/>
      <c r="M22" s="87"/>
      <c r="N22" s="87"/>
      <c r="O22" s="87"/>
      <c r="P22" s="87"/>
      <c r="Q22" s="120"/>
    </row>
    <row r="23" spans="2:17">
      <c r="B23" s="447"/>
      <c r="C23" s="448"/>
      <c r="D23" s="448"/>
      <c r="E23" s="448"/>
      <c r="F23" s="449"/>
      <c r="G23" s="106"/>
      <c r="H23" s="158" t="s">
        <v>72</v>
      </c>
      <c r="I23" s="158"/>
      <c r="J23" s="158"/>
      <c r="K23" s="70"/>
      <c r="L23" s="92"/>
      <c r="M23" s="92"/>
      <c r="N23" s="92"/>
      <c r="O23" s="92"/>
      <c r="P23" s="92"/>
      <c r="Q23" s="71"/>
    </row>
    <row r="24" spans="2:17">
      <c r="B24" s="37"/>
      <c r="C24" s="38"/>
      <c r="D24" s="38"/>
      <c r="E24" s="38"/>
      <c r="F24" s="38"/>
      <c r="G24" s="38"/>
      <c r="H24" s="42"/>
      <c r="I24" s="42"/>
      <c r="J24" s="43"/>
      <c r="K24" s="426"/>
      <c r="L24" s="427"/>
      <c r="M24" s="427"/>
      <c r="N24" s="427"/>
      <c r="O24" s="427"/>
      <c r="P24" s="427"/>
      <c r="Q24" s="427"/>
    </row>
    <row r="25" spans="2:17">
      <c r="B25" s="428" t="s">
        <v>85</v>
      </c>
      <c r="C25" s="429"/>
      <c r="D25" s="429"/>
      <c r="E25" s="429"/>
      <c r="F25" s="430"/>
      <c r="G25" s="63" t="s">
        <v>86</v>
      </c>
      <c r="H25" s="148"/>
      <c r="I25" s="148"/>
      <c r="J25" s="152"/>
      <c r="K25" s="435" t="s">
        <v>88</v>
      </c>
      <c r="L25" s="436"/>
      <c r="M25" s="436"/>
      <c r="N25" s="436"/>
      <c r="O25" s="436"/>
      <c r="P25" s="436"/>
      <c r="Q25" s="437"/>
    </row>
    <row r="26" spans="2:17">
      <c r="B26" s="428"/>
      <c r="C26" s="429"/>
      <c r="D26" s="429"/>
      <c r="E26" s="429"/>
      <c r="F26" s="430"/>
      <c r="G26" s="149" t="s">
        <v>87</v>
      </c>
      <c r="H26" s="63"/>
      <c r="I26" s="148"/>
      <c r="J26" s="152"/>
      <c r="K26" s="438"/>
      <c r="L26" s="439"/>
      <c r="M26" s="439"/>
      <c r="N26" s="439"/>
      <c r="O26" s="439"/>
      <c r="P26" s="439"/>
      <c r="Q26" s="440"/>
    </row>
    <row r="27" spans="2:17">
      <c r="B27" s="428"/>
      <c r="C27" s="429"/>
      <c r="D27" s="429"/>
      <c r="E27" s="429"/>
      <c r="F27" s="430"/>
      <c r="G27" s="150" t="s">
        <v>86</v>
      </c>
      <c r="H27" s="150"/>
      <c r="I27" s="151"/>
      <c r="J27" s="153"/>
      <c r="K27" s="438"/>
      <c r="L27" s="439"/>
      <c r="M27" s="439"/>
      <c r="N27" s="439"/>
      <c r="O27" s="439"/>
      <c r="P27" s="439"/>
      <c r="Q27" s="440"/>
    </row>
    <row r="28" spans="2:17">
      <c r="B28" s="420"/>
      <c r="C28" s="421"/>
      <c r="D28" s="421"/>
      <c r="E28" s="421"/>
      <c r="F28" s="422"/>
      <c r="G28" s="63" t="s">
        <v>87</v>
      </c>
      <c r="H28" s="148"/>
      <c r="I28" s="148"/>
      <c r="J28" s="152"/>
      <c r="K28" s="441"/>
      <c r="L28" s="442"/>
      <c r="M28" s="442"/>
      <c r="N28" s="442"/>
      <c r="O28" s="442"/>
      <c r="P28" s="442"/>
      <c r="Q28" s="443"/>
    </row>
    <row r="29" spans="2:17">
      <c r="B29" s="424" t="s">
        <v>94</v>
      </c>
      <c r="C29" s="425"/>
      <c r="D29" s="425"/>
      <c r="E29" s="425"/>
      <c r="F29" s="425"/>
      <c r="G29" s="425"/>
      <c r="H29" s="425"/>
      <c r="I29" s="425"/>
      <c r="J29" s="425"/>
      <c r="K29" s="425"/>
      <c r="L29" s="425"/>
      <c r="M29" s="425"/>
      <c r="N29" s="425"/>
      <c r="O29" s="425"/>
      <c r="P29" s="425"/>
      <c r="Q29" s="425"/>
    </row>
    <row r="30" spans="2:17">
      <c r="B30" s="417" t="s">
        <v>95</v>
      </c>
      <c r="C30" s="418"/>
      <c r="D30" s="418"/>
      <c r="E30" s="418"/>
      <c r="F30" s="419"/>
      <c r="G30" s="110"/>
      <c r="H30" s="423" t="s">
        <v>20</v>
      </c>
      <c r="I30" s="423"/>
      <c r="J30" s="423"/>
      <c r="K30" s="86" t="s">
        <v>19</v>
      </c>
      <c r="L30" s="87"/>
      <c r="M30" s="87"/>
      <c r="N30" s="87"/>
      <c r="O30" s="87"/>
      <c r="P30" s="87"/>
      <c r="Q30" s="120"/>
    </row>
    <row r="31" spans="2:17">
      <c r="B31" s="420"/>
      <c r="C31" s="421"/>
      <c r="D31" s="421"/>
      <c r="E31" s="421"/>
      <c r="F31" s="422"/>
      <c r="G31" s="106"/>
      <c r="H31" s="158" t="s">
        <v>72</v>
      </c>
      <c r="I31" s="158"/>
      <c r="J31" s="158"/>
      <c r="K31" s="70"/>
      <c r="L31" s="92"/>
      <c r="M31" s="92"/>
      <c r="N31" s="92"/>
      <c r="O31" s="92"/>
      <c r="P31" s="92"/>
      <c r="Q31" s="71"/>
    </row>
    <row r="32" spans="2:17">
      <c r="B32" s="417" t="s">
        <v>96</v>
      </c>
      <c r="C32" s="418"/>
      <c r="D32" s="418"/>
      <c r="E32" s="418"/>
      <c r="F32" s="419"/>
      <c r="G32" s="110"/>
      <c r="H32" s="423" t="s">
        <v>20</v>
      </c>
      <c r="I32" s="423"/>
      <c r="J32" s="423"/>
      <c r="K32" s="86" t="s">
        <v>19</v>
      </c>
      <c r="L32" s="87"/>
      <c r="M32" s="87"/>
      <c r="N32" s="87"/>
      <c r="O32" s="87"/>
      <c r="P32" s="87"/>
      <c r="Q32" s="120"/>
    </row>
    <row r="33" spans="2:17">
      <c r="B33" s="420"/>
      <c r="C33" s="421"/>
      <c r="D33" s="421"/>
      <c r="E33" s="421"/>
      <c r="F33" s="422"/>
      <c r="G33" s="106"/>
      <c r="H33" s="158" t="s">
        <v>72</v>
      </c>
      <c r="I33" s="158"/>
      <c r="J33" s="158"/>
      <c r="K33" s="70"/>
      <c r="L33" s="92"/>
      <c r="M33" s="92"/>
      <c r="N33" s="92"/>
      <c r="O33" s="92"/>
      <c r="P33" s="92"/>
      <c r="Q33" s="71"/>
    </row>
  </sheetData>
  <mergeCells count="19">
    <mergeCell ref="K2:Q2"/>
    <mergeCell ref="K9:Q9"/>
    <mergeCell ref="K18:Q18"/>
    <mergeCell ref="H19:J19"/>
    <mergeCell ref="B2:J2"/>
    <mergeCell ref="K24:Q24"/>
    <mergeCell ref="B25:F28"/>
    <mergeCell ref="B19:F20"/>
    <mergeCell ref="B10:F17"/>
    <mergeCell ref="B3:F8"/>
    <mergeCell ref="K25:Q28"/>
    <mergeCell ref="K21:Q21"/>
    <mergeCell ref="B22:F23"/>
    <mergeCell ref="H22:J22"/>
    <mergeCell ref="B30:F31"/>
    <mergeCell ref="H30:J30"/>
    <mergeCell ref="B32:F33"/>
    <mergeCell ref="H32:J32"/>
    <mergeCell ref="B29:Q29"/>
  </mergeCells>
  <conditionalFormatting sqref="N12">
    <cfRule type="colorScale" priority="5">
      <colorScale>
        <cfvo type="min"/>
        <cfvo type="max"/>
        <color rgb="FFFF7128"/>
        <color theme="9" tint="-0.249977111117893"/>
      </colorScale>
    </cfRule>
    <cfRule type="colorScale" priority="6">
      <colorScale>
        <cfvo type="min"/>
        <cfvo type="max"/>
        <color rgb="FFFF7128"/>
        <color theme="9" tint="-0.249977111117893"/>
      </colorScale>
    </cfRule>
  </conditionalFormatting>
  <conditionalFormatting sqref="N6">
    <cfRule type="expression" dxfId="2" priority="1">
      <formula>IF(G3=TRUE,"HOT:", " ")</formula>
    </cfRule>
    <cfRule type="expression" priority="2">
      <formula>IF(I3=TRUE,"IN MORNING"," ")</formula>
    </cfRule>
    <cfRule type="expression" priority="3">
      <formula>IF(I4=TRUE,"AFTERNOON"," ")</formula>
    </cfRule>
    <cfRule type="expression" priority="4">
      <formula>IF(I5=TRUE,"NIGHT"," ")</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600075</xdr:colOff>
                    <xdr:row>2</xdr:row>
                    <xdr:rowOff>19050</xdr:rowOff>
                  </from>
                  <to>
                    <xdr:col>7</xdr:col>
                    <xdr:colOff>123825</xdr:colOff>
                    <xdr:row>3</xdr:row>
                    <xdr:rowOff>47625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600075</xdr:colOff>
                    <xdr:row>9</xdr:row>
                    <xdr:rowOff>0</xdr:rowOff>
                  </from>
                  <to>
                    <xdr:col>7</xdr:col>
                    <xdr:colOff>123825</xdr:colOff>
                    <xdr:row>10</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600075</xdr:colOff>
                    <xdr:row>5</xdr:row>
                    <xdr:rowOff>9525</xdr:rowOff>
                  </from>
                  <to>
                    <xdr:col>7</xdr:col>
                    <xdr:colOff>123825</xdr:colOff>
                    <xdr:row>6</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561975</xdr:colOff>
                    <xdr:row>2</xdr:row>
                    <xdr:rowOff>0</xdr:rowOff>
                  </from>
                  <to>
                    <xdr:col>9</xdr:col>
                    <xdr:colOff>85725</xdr:colOff>
                    <xdr:row>3</xdr:row>
                    <xdr:rowOff>28575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561975</xdr:colOff>
                    <xdr:row>3</xdr:row>
                    <xdr:rowOff>19050</xdr:rowOff>
                  </from>
                  <to>
                    <xdr:col>9</xdr:col>
                    <xdr:colOff>85725</xdr:colOff>
                    <xdr:row>4</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561975</xdr:colOff>
                    <xdr:row>4</xdr:row>
                    <xdr:rowOff>19050</xdr:rowOff>
                  </from>
                  <to>
                    <xdr:col>9</xdr:col>
                    <xdr:colOff>85725</xdr:colOff>
                    <xdr:row>5</xdr:row>
                    <xdr:rowOff>47625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7</xdr:col>
                    <xdr:colOff>561975</xdr:colOff>
                    <xdr:row>4</xdr:row>
                    <xdr:rowOff>180975</xdr:rowOff>
                  </from>
                  <to>
                    <xdr:col>9</xdr:col>
                    <xdr:colOff>85725</xdr:colOff>
                    <xdr:row>6</xdr:row>
                    <xdr:rowOff>19050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600075</xdr:colOff>
                    <xdr:row>13</xdr:row>
                    <xdr:rowOff>0</xdr:rowOff>
                  </from>
                  <to>
                    <xdr:col>7</xdr:col>
                    <xdr:colOff>123825</xdr:colOff>
                    <xdr:row>14</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561975</xdr:colOff>
                    <xdr:row>5</xdr:row>
                    <xdr:rowOff>152400</xdr:rowOff>
                  </from>
                  <to>
                    <xdr:col>9</xdr:col>
                    <xdr:colOff>85725</xdr:colOff>
                    <xdr:row>6</xdr:row>
                    <xdr:rowOff>180975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7</xdr:col>
                    <xdr:colOff>561975</xdr:colOff>
                    <xdr:row>6</xdr:row>
                    <xdr:rowOff>171450</xdr:rowOff>
                  </from>
                  <to>
                    <xdr:col>9</xdr:col>
                    <xdr:colOff>85725</xdr:colOff>
                    <xdr:row>8</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7</xdr:col>
                    <xdr:colOff>561975</xdr:colOff>
                    <xdr:row>9</xdr:row>
                    <xdr:rowOff>0</xdr:rowOff>
                  </from>
                  <to>
                    <xdr:col>9</xdr:col>
                    <xdr:colOff>85725</xdr:colOff>
                    <xdr:row>10</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7</xdr:col>
                    <xdr:colOff>561975</xdr:colOff>
                    <xdr:row>9</xdr:row>
                    <xdr:rowOff>180975</xdr:rowOff>
                  </from>
                  <to>
                    <xdr:col>9</xdr:col>
                    <xdr:colOff>85725</xdr:colOff>
                    <xdr:row>11</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7</xdr:col>
                    <xdr:colOff>561975</xdr:colOff>
                    <xdr:row>10</xdr:row>
                    <xdr:rowOff>180975</xdr:rowOff>
                  </from>
                  <to>
                    <xdr:col>9</xdr:col>
                    <xdr:colOff>85725</xdr:colOff>
                    <xdr:row>12</xdr:row>
                    <xdr:rowOff>19050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7</xdr:col>
                    <xdr:colOff>561975</xdr:colOff>
                    <xdr:row>11</xdr:row>
                    <xdr:rowOff>171450</xdr:rowOff>
                  </from>
                  <to>
                    <xdr:col>9</xdr:col>
                    <xdr:colOff>85725</xdr:colOff>
                    <xdr:row>13</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7</xdr:col>
                    <xdr:colOff>561975</xdr:colOff>
                    <xdr:row>13</xdr:row>
                    <xdr:rowOff>0</xdr:rowOff>
                  </from>
                  <to>
                    <xdr:col>9</xdr:col>
                    <xdr:colOff>85725</xdr:colOff>
                    <xdr:row>14</xdr:row>
                    <xdr:rowOff>28575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7</xdr:col>
                    <xdr:colOff>561975</xdr:colOff>
                    <xdr:row>14</xdr:row>
                    <xdr:rowOff>0</xdr:rowOff>
                  </from>
                  <to>
                    <xdr:col>9</xdr:col>
                    <xdr:colOff>85725</xdr:colOff>
                    <xdr:row>15</xdr:row>
                    <xdr:rowOff>28575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7</xdr:col>
                    <xdr:colOff>561975</xdr:colOff>
                    <xdr:row>14</xdr:row>
                    <xdr:rowOff>180975</xdr:rowOff>
                  </from>
                  <to>
                    <xdr:col>9</xdr:col>
                    <xdr:colOff>85725</xdr:colOff>
                    <xdr:row>16</xdr:row>
                    <xdr:rowOff>19050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7</xdr:col>
                    <xdr:colOff>561975</xdr:colOff>
                    <xdr:row>15</xdr:row>
                    <xdr:rowOff>171450</xdr:rowOff>
                  </from>
                  <to>
                    <xdr:col>9</xdr:col>
                    <xdr:colOff>85725</xdr:colOff>
                    <xdr:row>17</xdr:row>
                    <xdr:rowOff>9525</xdr:rowOff>
                  </to>
                </anchor>
              </controlPr>
            </control>
          </mc:Choice>
        </mc:AlternateContent>
        <mc:AlternateContent xmlns:mc="http://schemas.openxmlformats.org/markup-compatibility/2006">
          <mc:Choice Requires="x14">
            <control shapeId="6175" r:id="rId22" name="Check Box 31">
              <controlPr defaultSize="0" autoFill="0" autoLine="0" autoPict="0">
                <anchor moveWithCells="1">
                  <from>
                    <xdr:col>5</xdr:col>
                    <xdr:colOff>590550</xdr:colOff>
                    <xdr:row>18</xdr:row>
                    <xdr:rowOff>28575</xdr:rowOff>
                  </from>
                  <to>
                    <xdr:col>7</xdr:col>
                    <xdr:colOff>0</xdr:colOff>
                    <xdr:row>19</xdr:row>
                    <xdr:rowOff>9525</xdr:rowOff>
                  </to>
                </anchor>
              </controlPr>
            </control>
          </mc:Choice>
        </mc:AlternateContent>
        <mc:AlternateContent xmlns:mc="http://schemas.openxmlformats.org/markup-compatibility/2006">
          <mc:Choice Requires="x14">
            <control shapeId="6176" r:id="rId23" name="Check Box 32">
              <controlPr defaultSize="0" autoFill="0" autoLine="0" autoPict="0">
                <anchor moveWithCells="1">
                  <from>
                    <xdr:col>5</xdr:col>
                    <xdr:colOff>590550</xdr:colOff>
                    <xdr:row>19</xdr:row>
                    <xdr:rowOff>0</xdr:rowOff>
                  </from>
                  <to>
                    <xdr:col>6</xdr:col>
                    <xdr:colOff>161925</xdr:colOff>
                    <xdr:row>20</xdr:row>
                    <xdr:rowOff>9525</xdr:rowOff>
                  </to>
                </anchor>
              </controlPr>
            </control>
          </mc:Choice>
        </mc:AlternateContent>
        <mc:AlternateContent xmlns:mc="http://schemas.openxmlformats.org/markup-compatibility/2006">
          <mc:Choice Requires="x14">
            <control shapeId="6177" r:id="rId24" name="Check Box 33">
              <controlPr defaultSize="0" autoFill="0" autoLine="0" autoPict="0">
                <anchor moveWithCells="1">
                  <from>
                    <xdr:col>5</xdr:col>
                    <xdr:colOff>590550</xdr:colOff>
                    <xdr:row>29</xdr:row>
                    <xdr:rowOff>28575</xdr:rowOff>
                  </from>
                  <to>
                    <xdr:col>7</xdr:col>
                    <xdr:colOff>0</xdr:colOff>
                    <xdr:row>30</xdr:row>
                    <xdr:rowOff>9525</xdr:rowOff>
                  </to>
                </anchor>
              </controlPr>
            </control>
          </mc:Choice>
        </mc:AlternateContent>
        <mc:AlternateContent xmlns:mc="http://schemas.openxmlformats.org/markup-compatibility/2006">
          <mc:Choice Requires="x14">
            <control shapeId="6178" r:id="rId25" name="Check Box 34">
              <controlPr defaultSize="0" autoFill="0" autoLine="0" autoPict="0">
                <anchor moveWithCells="1">
                  <from>
                    <xdr:col>5</xdr:col>
                    <xdr:colOff>590550</xdr:colOff>
                    <xdr:row>30</xdr:row>
                    <xdr:rowOff>0</xdr:rowOff>
                  </from>
                  <to>
                    <xdr:col>6</xdr:col>
                    <xdr:colOff>161925</xdr:colOff>
                    <xdr:row>31</xdr:row>
                    <xdr:rowOff>9525</xdr:rowOff>
                  </to>
                </anchor>
              </controlPr>
            </control>
          </mc:Choice>
        </mc:AlternateContent>
        <mc:AlternateContent xmlns:mc="http://schemas.openxmlformats.org/markup-compatibility/2006">
          <mc:Choice Requires="x14">
            <control shapeId="6179" r:id="rId26" name="Check Box 35">
              <controlPr defaultSize="0" autoFill="0" autoLine="0" autoPict="0">
                <anchor moveWithCells="1">
                  <from>
                    <xdr:col>5</xdr:col>
                    <xdr:colOff>590550</xdr:colOff>
                    <xdr:row>31</xdr:row>
                    <xdr:rowOff>28575</xdr:rowOff>
                  </from>
                  <to>
                    <xdr:col>7</xdr:col>
                    <xdr:colOff>0</xdr:colOff>
                    <xdr:row>32</xdr:row>
                    <xdr:rowOff>9525</xdr:rowOff>
                  </to>
                </anchor>
              </controlPr>
            </control>
          </mc:Choice>
        </mc:AlternateContent>
        <mc:AlternateContent xmlns:mc="http://schemas.openxmlformats.org/markup-compatibility/2006">
          <mc:Choice Requires="x14">
            <control shapeId="6180" r:id="rId27" name="Check Box 36">
              <controlPr defaultSize="0" autoFill="0" autoLine="0" autoPict="0">
                <anchor moveWithCells="1">
                  <from>
                    <xdr:col>5</xdr:col>
                    <xdr:colOff>590550</xdr:colOff>
                    <xdr:row>32</xdr:row>
                    <xdr:rowOff>0</xdr:rowOff>
                  </from>
                  <to>
                    <xdr:col>6</xdr:col>
                    <xdr:colOff>161925</xdr:colOff>
                    <xdr:row>33</xdr:row>
                    <xdr:rowOff>9525</xdr:rowOff>
                  </to>
                </anchor>
              </controlPr>
            </control>
          </mc:Choice>
        </mc:AlternateContent>
        <mc:AlternateContent xmlns:mc="http://schemas.openxmlformats.org/markup-compatibility/2006">
          <mc:Choice Requires="x14">
            <control shapeId="6181" r:id="rId28" name="Check Box 37">
              <controlPr defaultSize="0" autoFill="0" autoLine="0" autoPict="0">
                <anchor moveWithCells="1">
                  <from>
                    <xdr:col>5</xdr:col>
                    <xdr:colOff>590550</xdr:colOff>
                    <xdr:row>21</xdr:row>
                    <xdr:rowOff>28575</xdr:rowOff>
                  </from>
                  <to>
                    <xdr:col>7</xdr:col>
                    <xdr:colOff>0</xdr:colOff>
                    <xdr:row>22</xdr:row>
                    <xdr:rowOff>9525</xdr:rowOff>
                  </to>
                </anchor>
              </controlPr>
            </control>
          </mc:Choice>
        </mc:AlternateContent>
        <mc:AlternateContent xmlns:mc="http://schemas.openxmlformats.org/markup-compatibility/2006">
          <mc:Choice Requires="x14">
            <control shapeId="6182" r:id="rId29" name="Check Box 38">
              <controlPr defaultSize="0" autoFill="0" autoLine="0" autoPict="0">
                <anchor moveWithCells="1">
                  <from>
                    <xdr:col>5</xdr:col>
                    <xdr:colOff>590550</xdr:colOff>
                    <xdr:row>22</xdr:row>
                    <xdr:rowOff>0</xdr:rowOff>
                  </from>
                  <to>
                    <xdr:col>6</xdr:col>
                    <xdr:colOff>161925</xdr:colOff>
                    <xdr:row>23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D1:AL666"/>
  <sheetViews>
    <sheetView workbookViewId="0">
      <selection activeCell="N32" sqref="N32"/>
    </sheetView>
  </sheetViews>
  <sheetFormatPr defaultRowHeight="15"/>
  <cols>
    <col min="7" max="7" width="2.5703125" customWidth="1"/>
    <col min="10" max="10" width="10.140625" customWidth="1"/>
    <col min="11" max="11" width="2.5703125" customWidth="1"/>
    <col min="12" max="13" width="7.42578125" customWidth="1"/>
    <col min="21" max="21" width="9.140625" style="55"/>
  </cols>
  <sheetData>
    <row r="1" spans="5:25" ht="15" customHeight="1">
      <c r="E1" s="475" t="s">
        <v>62</v>
      </c>
      <c r="F1" s="476"/>
      <c r="G1" s="476"/>
      <c r="H1" s="476"/>
      <c r="I1" s="476"/>
      <c r="J1" s="476"/>
      <c r="K1" s="476"/>
      <c r="L1" s="476"/>
      <c r="M1" s="476"/>
      <c r="N1" s="476"/>
      <c r="O1" s="476"/>
      <c r="P1" s="476"/>
      <c r="Q1" s="476"/>
      <c r="R1" s="476"/>
      <c r="S1" s="476"/>
      <c r="T1" s="476"/>
      <c r="U1" s="476"/>
      <c r="V1" s="476"/>
      <c r="W1" s="476"/>
    </row>
    <row r="2" spans="5:25" ht="15" customHeight="1">
      <c r="E2" s="475"/>
      <c r="F2" s="476"/>
      <c r="G2" s="476"/>
      <c r="H2" s="476"/>
      <c r="I2" s="476"/>
      <c r="J2" s="476"/>
      <c r="K2" s="476"/>
      <c r="L2" s="476"/>
      <c r="M2" s="476"/>
      <c r="N2" s="476"/>
      <c r="O2" s="476"/>
      <c r="P2" s="476"/>
      <c r="Q2" s="476"/>
      <c r="R2" s="476"/>
      <c r="S2" s="476"/>
      <c r="T2" s="476"/>
      <c r="U2" s="476"/>
      <c r="V2" s="476"/>
      <c r="W2" s="476"/>
    </row>
    <row r="3" spans="5:25" ht="15" customHeight="1">
      <c r="E3" s="475"/>
      <c r="F3" s="476"/>
      <c r="G3" s="476"/>
      <c r="H3" s="476"/>
      <c r="I3" s="476"/>
      <c r="J3" s="476"/>
      <c r="K3" s="476"/>
      <c r="L3" s="476"/>
      <c r="M3" s="476"/>
      <c r="N3" s="476"/>
      <c r="O3" s="476"/>
      <c r="P3" s="476"/>
      <c r="Q3" s="476"/>
      <c r="R3" s="476"/>
      <c r="S3" s="476"/>
      <c r="T3" s="476"/>
      <c r="U3" s="476"/>
      <c r="V3" s="476"/>
      <c r="W3" s="476"/>
    </row>
    <row r="4" spans="5:25" ht="15" customHeight="1">
      <c r="E4" s="57"/>
      <c r="F4" s="58"/>
      <c r="G4" s="58" t="b">
        <v>1</v>
      </c>
      <c r="H4" s="58"/>
      <c r="I4" s="58"/>
      <c r="J4" s="58"/>
      <c r="K4" s="473" t="s">
        <v>63</v>
      </c>
      <c r="L4" s="474"/>
      <c r="M4" s="463" t="s">
        <v>38</v>
      </c>
      <c r="N4" s="463"/>
      <c r="O4" s="463"/>
      <c r="P4" s="472" t="s">
        <v>64</v>
      </c>
      <c r="Q4" s="473"/>
      <c r="R4" s="473"/>
      <c r="S4" s="473"/>
      <c r="T4" s="473"/>
      <c r="U4" s="473"/>
      <c r="V4" s="473"/>
      <c r="W4" s="474"/>
    </row>
    <row r="5" spans="5:25" ht="15" customHeight="1">
      <c r="E5" s="464" t="s">
        <v>39</v>
      </c>
      <c r="F5" s="465"/>
      <c r="G5" s="40" t="b">
        <v>0</v>
      </c>
      <c r="H5" s="470" t="s">
        <v>40</v>
      </c>
      <c r="I5" s="470"/>
      <c r="J5" s="471"/>
      <c r="K5" s="61" t="b">
        <v>0</v>
      </c>
      <c r="L5" s="62" t="s">
        <v>41</v>
      </c>
      <c r="M5" s="41"/>
      <c r="N5" s="59" t="str">
        <f>IF(K5=TRUE,110,IF(G5=TRUE,55,"0"))</f>
        <v>0</v>
      </c>
      <c r="O5" s="60" t="str">
        <f>IF(G5=TRUE,"W","")</f>
        <v/>
      </c>
      <c r="P5" s="86"/>
      <c r="Q5" s="87"/>
      <c r="R5" s="123"/>
      <c r="S5" s="87"/>
      <c r="T5" s="87"/>
      <c r="U5" s="124"/>
      <c r="V5" s="87"/>
      <c r="W5" s="120"/>
    </row>
    <row r="6" spans="5:25" ht="15" customHeight="1">
      <c r="E6" s="466"/>
      <c r="F6" s="467"/>
      <c r="G6" s="40" t="b">
        <v>0</v>
      </c>
      <c r="H6" s="470" t="s">
        <v>42</v>
      </c>
      <c r="I6" s="470"/>
      <c r="J6" s="471"/>
      <c r="K6" s="61" t="b">
        <v>0</v>
      </c>
      <c r="L6" s="62" t="s">
        <v>41</v>
      </c>
      <c r="M6" s="41"/>
      <c r="N6" s="59" t="str">
        <f>IF(K6=TRUE,80,IF(G6=TRUE,40,"0"))</f>
        <v>0</v>
      </c>
      <c r="O6" s="60" t="str">
        <f t="shared" ref="O6:O28" si="0">IF(G6=TRUE,"W","")</f>
        <v/>
      </c>
      <c r="P6" s="125"/>
      <c r="Q6" s="89"/>
      <c r="R6" s="126"/>
      <c r="S6" s="89"/>
      <c r="T6" s="89"/>
      <c r="U6" s="127"/>
      <c r="V6" s="89"/>
      <c r="W6" s="121"/>
    </row>
    <row r="7" spans="5:25" ht="15" customHeight="1">
      <c r="E7" s="466"/>
      <c r="F7" s="467"/>
      <c r="G7" s="40" t="b">
        <v>0</v>
      </c>
      <c r="H7" s="470" t="s">
        <v>43</v>
      </c>
      <c r="I7" s="470"/>
      <c r="J7" s="471"/>
      <c r="K7" s="61" t="b">
        <v>0</v>
      </c>
      <c r="L7" s="62" t="s">
        <v>41</v>
      </c>
      <c r="M7" s="41"/>
      <c r="N7" s="59" t="str">
        <f>IF(K7=TRUE,40,IF(G7=TRUE,20,"0"))</f>
        <v>0</v>
      </c>
      <c r="O7" s="60" t="str">
        <f t="shared" si="0"/>
        <v/>
      </c>
      <c r="P7" s="125"/>
      <c r="Q7" s="89"/>
      <c r="R7" s="126"/>
      <c r="S7" s="89"/>
      <c r="T7" s="89"/>
      <c r="U7" s="127"/>
      <c r="V7" s="89"/>
      <c r="W7" s="121"/>
    </row>
    <row r="8" spans="5:25" ht="15" customHeight="1">
      <c r="E8" s="466"/>
      <c r="F8" s="467"/>
      <c r="G8" s="40" t="b">
        <v>0</v>
      </c>
      <c r="H8" s="470" t="s">
        <v>44</v>
      </c>
      <c r="I8" s="470"/>
      <c r="J8" s="471"/>
      <c r="K8" s="61" t="b">
        <v>0</v>
      </c>
      <c r="L8" s="62" t="s">
        <v>41</v>
      </c>
      <c r="M8" s="41"/>
      <c r="N8" s="59" t="str">
        <f>IF(K8=TRUE,172,IF(G8=TRUE,86,"0"))</f>
        <v>0</v>
      </c>
      <c r="O8" s="60" t="str">
        <f t="shared" si="0"/>
        <v/>
      </c>
      <c r="P8" s="125"/>
      <c r="Q8" s="89"/>
      <c r="R8" s="126"/>
      <c r="S8" s="89"/>
      <c r="T8" s="89"/>
      <c r="U8" s="127"/>
      <c r="V8" s="89"/>
      <c r="W8" s="121"/>
    </row>
    <row r="9" spans="5:25" ht="15" customHeight="1">
      <c r="E9" s="466"/>
      <c r="F9" s="467"/>
      <c r="G9" s="40" t="b">
        <v>0</v>
      </c>
      <c r="H9" s="470" t="s">
        <v>45</v>
      </c>
      <c r="I9" s="470"/>
      <c r="J9" s="471"/>
      <c r="K9" s="61" t="b">
        <v>0</v>
      </c>
      <c r="L9" s="62" t="s">
        <v>41</v>
      </c>
      <c r="M9" s="41"/>
      <c r="N9" s="59" t="str">
        <f>IF(K9=TRUE,50,IF(G9=TRUE,25,"0"))</f>
        <v>0</v>
      </c>
      <c r="O9" s="60" t="str">
        <f t="shared" si="0"/>
        <v/>
      </c>
      <c r="P9" s="125"/>
      <c r="Q9" s="89"/>
      <c r="R9" s="126"/>
      <c r="S9" s="89"/>
      <c r="T9" s="89"/>
      <c r="U9" s="127"/>
      <c r="V9" s="89"/>
      <c r="W9" s="121"/>
    </row>
    <row r="10" spans="5:25">
      <c r="E10" s="466"/>
      <c r="F10" s="467"/>
      <c r="G10" s="40" t="b">
        <v>0</v>
      </c>
      <c r="H10" s="470" t="s">
        <v>46</v>
      </c>
      <c r="I10" s="470"/>
      <c r="J10" s="471"/>
      <c r="K10" s="61" t="b">
        <v>0</v>
      </c>
      <c r="L10" s="62" t="s">
        <v>41</v>
      </c>
      <c r="M10" s="41"/>
      <c r="N10" s="59" t="str">
        <f>IF(K10=TRUE,50,IF(G10=TRUE,25,"0"))</f>
        <v>0</v>
      </c>
      <c r="O10" s="60" t="str">
        <f t="shared" si="0"/>
        <v/>
      </c>
      <c r="P10" s="125"/>
      <c r="Q10" s="89"/>
      <c r="R10" s="126"/>
      <c r="S10" s="89"/>
      <c r="T10" s="89"/>
      <c r="U10" s="127"/>
      <c r="V10" s="89"/>
      <c r="W10" s="121"/>
    </row>
    <row r="11" spans="5:25">
      <c r="E11" s="466"/>
      <c r="F11" s="467"/>
      <c r="G11" s="40" t="b">
        <v>0</v>
      </c>
      <c r="H11" s="470" t="s">
        <v>47</v>
      </c>
      <c r="I11" s="470"/>
      <c r="J11" s="471"/>
      <c r="K11" s="61" t="b">
        <v>0</v>
      </c>
      <c r="L11" s="62" t="s">
        <v>41</v>
      </c>
      <c r="M11" s="41"/>
      <c r="N11" s="59" t="str">
        <f>IF(K11=TRUE,90,IF(G11=TRUE,45,"0"))</f>
        <v>0</v>
      </c>
      <c r="O11" s="60" t="str">
        <f t="shared" si="0"/>
        <v/>
      </c>
      <c r="P11" s="125"/>
      <c r="Q11" s="89"/>
      <c r="R11" s="126"/>
      <c r="S11" s="89"/>
      <c r="T11" s="89"/>
      <c r="U11" s="127"/>
      <c r="V11" s="89"/>
      <c r="W11" s="121"/>
    </row>
    <row r="12" spans="5:25">
      <c r="E12" s="466"/>
      <c r="F12" s="467"/>
      <c r="G12" s="40" t="b">
        <v>0</v>
      </c>
      <c r="H12" s="470" t="s">
        <v>48</v>
      </c>
      <c r="I12" s="470"/>
      <c r="J12" s="471"/>
      <c r="K12" s="61" t="b">
        <v>0</v>
      </c>
      <c r="L12" s="62" t="s">
        <v>41</v>
      </c>
      <c r="M12" s="41"/>
      <c r="N12" s="59" t="str">
        <f>IF(K12=TRUE,70,IF(G12=TRUE,35,"0"))</f>
        <v>0</v>
      </c>
      <c r="O12" s="60" t="str">
        <f t="shared" si="0"/>
        <v/>
      </c>
      <c r="P12" s="125"/>
      <c r="Q12" s="89"/>
      <c r="R12" s="126"/>
      <c r="S12" s="89"/>
      <c r="T12" s="89"/>
      <c r="U12" s="127"/>
      <c r="V12" s="89"/>
      <c r="W12" s="121"/>
    </row>
    <row r="13" spans="5:25">
      <c r="E13" s="466"/>
      <c r="F13" s="467"/>
      <c r="G13" s="40" t="b">
        <v>0</v>
      </c>
      <c r="H13" s="470" t="s">
        <v>49</v>
      </c>
      <c r="I13" s="470"/>
      <c r="J13" s="471"/>
      <c r="K13" s="61" t="b">
        <v>0</v>
      </c>
      <c r="L13" s="62" t="s">
        <v>41</v>
      </c>
      <c r="M13" s="41"/>
      <c r="N13" s="59" t="str">
        <f>IF(K13=TRUE,120,IF(G13=TRUE,60,"0"))</f>
        <v>0</v>
      </c>
      <c r="O13" s="60" t="str">
        <f t="shared" si="0"/>
        <v/>
      </c>
      <c r="P13" s="125"/>
      <c r="Q13" s="89"/>
      <c r="R13" s="126"/>
      <c r="S13" s="89"/>
      <c r="T13" s="89"/>
      <c r="U13" s="127"/>
      <c r="V13" s="89"/>
      <c r="W13" s="121"/>
    </row>
    <row r="14" spans="5:25">
      <c r="E14" s="466"/>
      <c r="F14" s="467"/>
      <c r="G14" s="40" t="b">
        <v>0</v>
      </c>
      <c r="H14" s="470" t="s">
        <v>50</v>
      </c>
      <c r="I14" s="470"/>
      <c r="J14" s="471"/>
      <c r="K14" s="61" t="b">
        <v>0</v>
      </c>
      <c r="L14" s="62" t="s">
        <v>41</v>
      </c>
      <c r="M14" s="41"/>
      <c r="N14" s="59" t="str">
        <f>IF(K14=TRUE,80,IF(G14=TRUE,40,"0"))</f>
        <v>0</v>
      </c>
      <c r="O14" s="60" t="str">
        <f t="shared" si="0"/>
        <v/>
      </c>
      <c r="P14" s="125"/>
      <c r="Q14" s="89"/>
      <c r="R14" s="126"/>
      <c r="S14" s="89"/>
      <c r="T14" s="89"/>
      <c r="U14" s="127"/>
      <c r="V14" s="89"/>
      <c r="W14" s="121"/>
    </row>
    <row r="15" spans="5:25">
      <c r="E15" s="466"/>
      <c r="F15" s="467"/>
      <c r="G15" s="40" t="b">
        <v>0</v>
      </c>
      <c r="H15" s="470" t="s">
        <v>51</v>
      </c>
      <c r="I15" s="470"/>
      <c r="J15" s="471"/>
      <c r="K15" s="61" t="b">
        <v>0</v>
      </c>
      <c r="L15" s="62" t="s">
        <v>41</v>
      </c>
      <c r="M15" s="41"/>
      <c r="N15" s="59" t="str">
        <f>IF(K15=TRUE,120,IF(G15=TRUE,60,"0"))</f>
        <v>0</v>
      </c>
      <c r="O15" s="60" t="str">
        <f t="shared" si="0"/>
        <v/>
      </c>
      <c r="P15" s="125"/>
      <c r="Q15" s="89"/>
      <c r="R15" s="126"/>
      <c r="S15" s="89"/>
      <c r="T15" s="89"/>
      <c r="U15" s="127"/>
      <c r="V15" s="89"/>
      <c r="W15" s="121"/>
    </row>
    <row r="16" spans="5:25">
      <c r="E16" s="468"/>
      <c r="F16" s="469"/>
      <c r="G16" s="40" t="b">
        <v>0</v>
      </c>
      <c r="H16" s="470" t="s">
        <v>52</v>
      </c>
      <c r="I16" s="470"/>
      <c r="J16" s="471"/>
      <c r="K16" s="61"/>
      <c r="L16" s="62"/>
      <c r="M16" s="41"/>
      <c r="N16" s="59"/>
      <c r="O16" s="60" t="str">
        <f t="shared" si="0"/>
        <v/>
      </c>
      <c r="P16" s="128"/>
      <c r="Q16" s="92"/>
      <c r="R16" s="129"/>
      <c r="S16" s="92"/>
      <c r="T16" s="92"/>
      <c r="U16" s="130"/>
      <c r="V16" s="92"/>
      <c r="W16" s="71"/>
      <c r="X16" s="56"/>
      <c r="Y16" s="56"/>
    </row>
    <row r="17" spans="5:38">
      <c r="E17" s="132"/>
      <c r="F17" s="133"/>
      <c r="G17" s="132"/>
      <c r="H17" s="134"/>
      <c r="I17" s="134"/>
      <c r="J17" s="133"/>
      <c r="K17" s="132"/>
      <c r="L17" s="133"/>
      <c r="M17" s="135"/>
      <c r="N17" s="136"/>
      <c r="O17" s="137" t="str">
        <f t="shared" si="0"/>
        <v/>
      </c>
      <c r="P17" s="132"/>
      <c r="Q17" s="477"/>
      <c r="R17" s="477"/>
      <c r="S17" s="477"/>
      <c r="T17" s="477"/>
      <c r="U17" s="477"/>
      <c r="V17" s="477"/>
      <c r="W17" s="478"/>
      <c r="X17" s="56"/>
      <c r="Y17" s="56"/>
      <c r="AA17" s="55">
        <v>0</v>
      </c>
    </row>
    <row r="18" spans="5:38">
      <c r="E18" s="464" t="s">
        <v>53</v>
      </c>
      <c r="F18" s="465"/>
      <c r="G18" s="40" t="b">
        <v>0</v>
      </c>
      <c r="H18" s="470" t="s">
        <v>54</v>
      </c>
      <c r="I18" s="470"/>
      <c r="J18" s="471"/>
      <c r="K18" s="61"/>
      <c r="L18" s="62"/>
      <c r="M18" s="41"/>
      <c r="N18" s="59" t="str">
        <f>IF(G18=TRUE,240,"0")</f>
        <v>0</v>
      </c>
      <c r="O18" s="60" t="str">
        <f t="shared" si="0"/>
        <v/>
      </c>
      <c r="P18" s="86"/>
      <c r="Q18" s="87"/>
      <c r="R18" s="123"/>
      <c r="S18" s="87"/>
      <c r="T18" s="87"/>
      <c r="U18" s="124"/>
      <c r="V18" s="87"/>
      <c r="W18" s="131"/>
      <c r="X18" s="56"/>
      <c r="Y18" s="56"/>
      <c r="AA18" s="55">
        <v>1</v>
      </c>
    </row>
    <row r="19" spans="5:38">
      <c r="E19" s="466"/>
      <c r="F19" s="467"/>
      <c r="G19" s="40" t="b">
        <v>0</v>
      </c>
      <c r="H19" s="470" t="s">
        <v>55</v>
      </c>
      <c r="I19" s="470"/>
      <c r="J19" s="471"/>
      <c r="K19" s="61"/>
      <c r="L19" s="62"/>
      <c r="M19" s="41"/>
      <c r="N19" s="59" t="str">
        <f>IF(G19=TRUE,100,"0")</f>
        <v>0</v>
      </c>
      <c r="O19" s="60" t="str">
        <f t="shared" si="0"/>
        <v/>
      </c>
      <c r="P19" s="88"/>
      <c r="Q19" s="89"/>
      <c r="R19" s="126"/>
      <c r="S19" s="89"/>
      <c r="T19" s="89"/>
      <c r="U19" s="127"/>
      <c r="V19" s="89"/>
      <c r="W19" s="121"/>
      <c r="X19" s="56"/>
      <c r="Y19" s="56"/>
      <c r="AA19" s="55">
        <v>2</v>
      </c>
    </row>
    <row r="20" spans="5:38">
      <c r="E20" s="466"/>
      <c r="F20" s="467"/>
      <c r="G20" s="40" t="b">
        <v>0</v>
      </c>
      <c r="H20" s="470" t="s">
        <v>56</v>
      </c>
      <c r="I20" s="470"/>
      <c r="J20" s="471"/>
      <c r="K20" s="61"/>
      <c r="L20" s="62"/>
      <c r="M20" s="41"/>
      <c r="N20" s="59" t="str">
        <f>IF(G20=TRUE,160,"0")</f>
        <v>0</v>
      </c>
      <c r="O20" s="60" t="str">
        <f t="shared" si="0"/>
        <v/>
      </c>
      <c r="P20" s="88"/>
      <c r="Q20" s="89"/>
      <c r="R20" s="126"/>
      <c r="S20" s="89"/>
      <c r="T20" s="89"/>
      <c r="U20" s="127"/>
      <c r="V20" s="89"/>
      <c r="W20" s="121"/>
      <c r="X20" s="56"/>
      <c r="Y20" s="56"/>
      <c r="AA20" s="55">
        <v>3</v>
      </c>
    </row>
    <row r="21" spans="5:38">
      <c r="E21" s="466"/>
      <c r="F21" s="467"/>
      <c r="G21" s="40" t="b">
        <v>0</v>
      </c>
      <c r="H21" s="470" t="s">
        <v>80</v>
      </c>
      <c r="I21" s="470"/>
      <c r="J21" s="471"/>
      <c r="K21" s="61"/>
      <c r="L21" s="62"/>
      <c r="M21" s="41"/>
      <c r="N21" s="59" t="str">
        <f>IF(G21=TRUE,400,"0")</f>
        <v>0</v>
      </c>
      <c r="O21" s="60" t="str">
        <f t="shared" si="0"/>
        <v/>
      </c>
      <c r="P21" s="88"/>
      <c r="Q21" s="89"/>
      <c r="R21" s="126"/>
      <c r="S21" s="89"/>
      <c r="T21" s="89"/>
      <c r="U21" s="127"/>
      <c r="V21" s="89"/>
      <c r="W21" s="121"/>
      <c r="AA21" s="55">
        <v>4</v>
      </c>
    </row>
    <row r="22" spans="5:38">
      <c r="E22" s="466"/>
      <c r="F22" s="467"/>
      <c r="G22" s="40" t="b">
        <v>0</v>
      </c>
      <c r="H22" s="470" t="s">
        <v>57</v>
      </c>
      <c r="I22" s="470"/>
      <c r="J22" s="471"/>
      <c r="K22" s="61"/>
      <c r="L22" s="62"/>
      <c r="M22" s="41"/>
      <c r="N22" s="59" t="str">
        <f>IF(G22=TRUE,189,"0")</f>
        <v>0</v>
      </c>
      <c r="O22" s="60" t="str">
        <f t="shared" si="0"/>
        <v/>
      </c>
      <c r="P22" s="88"/>
      <c r="Q22" s="89"/>
      <c r="R22" s="126"/>
      <c r="S22" s="89"/>
      <c r="T22" s="89"/>
      <c r="U22" s="127"/>
      <c r="V22" s="89"/>
      <c r="W22" s="121"/>
      <c r="AA22" s="55">
        <v>5</v>
      </c>
    </row>
    <row r="23" spans="5:38">
      <c r="E23" s="466"/>
      <c r="F23" s="467"/>
      <c r="G23" s="40" t="b">
        <v>0</v>
      </c>
      <c r="H23" s="470" t="s">
        <v>81</v>
      </c>
      <c r="I23" s="470"/>
      <c r="J23" s="471"/>
      <c r="K23" s="61"/>
      <c r="L23" s="62"/>
      <c r="M23" s="41"/>
      <c r="N23" s="59" t="str">
        <f>IF(G23=TRUE,305,"0")</f>
        <v>0</v>
      </c>
      <c r="O23" s="60" t="str">
        <f t="shared" si="0"/>
        <v/>
      </c>
      <c r="P23" s="88"/>
      <c r="Q23" s="89"/>
      <c r="R23" s="126"/>
      <c r="S23" s="89"/>
      <c r="T23" s="89"/>
      <c r="U23" s="127"/>
      <c r="V23" s="89"/>
      <c r="W23" s="121"/>
      <c r="AA23" s="55">
        <v>6</v>
      </c>
    </row>
    <row r="24" spans="5:38">
      <c r="E24" s="466"/>
      <c r="F24" s="467"/>
      <c r="G24" s="40" t="b">
        <v>0</v>
      </c>
      <c r="H24" s="470" t="s">
        <v>82</v>
      </c>
      <c r="I24" s="470"/>
      <c r="J24" s="471"/>
      <c r="K24" s="61"/>
      <c r="L24" s="62"/>
      <c r="M24" s="41"/>
      <c r="N24" s="59" t="str">
        <f>IF(G24=TRUE,240,"0")</f>
        <v>0</v>
      </c>
      <c r="O24" s="60" t="str">
        <f t="shared" si="0"/>
        <v/>
      </c>
      <c r="P24" s="88"/>
      <c r="Q24" s="89"/>
      <c r="R24" s="126"/>
      <c r="S24" s="89"/>
      <c r="T24" s="89"/>
      <c r="U24" s="127"/>
      <c r="V24" s="89"/>
      <c r="W24" s="121"/>
      <c r="AA24" s="55">
        <v>7</v>
      </c>
    </row>
    <row r="25" spans="5:38">
      <c r="E25" s="466"/>
      <c r="F25" s="467"/>
      <c r="G25" s="40" t="b">
        <v>0</v>
      </c>
      <c r="H25" s="470" t="s">
        <v>83</v>
      </c>
      <c r="I25" s="470"/>
      <c r="J25" s="471"/>
      <c r="K25" s="61"/>
      <c r="L25" s="62"/>
      <c r="M25" s="41"/>
      <c r="N25" s="59" t="str">
        <f>IF(G25=TRUE,240,"0")</f>
        <v>0</v>
      </c>
      <c r="O25" s="60" t="str">
        <f t="shared" si="0"/>
        <v/>
      </c>
      <c r="P25" s="88"/>
      <c r="Q25" s="89"/>
      <c r="R25" s="126"/>
      <c r="S25" s="89"/>
      <c r="T25" s="89"/>
      <c r="U25" s="127"/>
      <c r="V25" s="89"/>
      <c r="W25" s="121"/>
      <c r="AA25" s="55">
        <v>8</v>
      </c>
    </row>
    <row r="26" spans="5:38">
      <c r="E26" s="466"/>
      <c r="F26" s="467"/>
      <c r="G26" s="40" t="b">
        <v>0</v>
      </c>
      <c r="H26" s="470" t="s">
        <v>58</v>
      </c>
      <c r="I26" s="470"/>
      <c r="J26" s="471"/>
      <c r="K26" s="61"/>
      <c r="L26" s="62"/>
      <c r="M26" s="41"/>
      <c r="N26" s="59" t="str">
        <f>IF(G26=TRUE,250,"0")</f>
        <v>0</v>
      </c>
      <c r="O26" s="60" t="str">
        <f t="shared" si="0"/>
        <v/>
      </c>
      <c r="P26" s="88"/>
      <c r="Q26" s="89"/>
      <c r="R26" s="126"/>
      <c r="S26" s="89"/>
      <c r="T26" s="89"/>
      <c r="U26" s="127"/>
      <c r="V26" s="89"/>
      <c r="W26" s="121"/>
      <c r="AA26" s="55">
        <v>9</v>
      </c>
    </row>
    <row r="27" spans="5:38">
      <c r="E27" s="466"/>
      <c r="F27" s="467"/>
      <c r="G27" s="40" t="b">
        <v>0</v>
      </c>
      <c r="H27" s="470" t="s">
        <v>84</v>
      </c>
      <c r="I27" s="470"/>
      <c r="J27" s="471"/>
      <c r="K27" s="61"/>
      <c r="L27" s="62"/>
      <c r="M27" s="41"/>
      <c r="N27" s="59" t="str">
        <f>IF(G27=TRUE,240,"0")</f>
        <v>0</v>
      </c>
      <c r="O27" s="60" t="str">
        <f t="shared" si="0"/>
        <v/>
      </c>
      <c r="P27" s="88"/>
      <c r="Q27" s="89"/>
      <c r="R27" s="126"/>
      <c r="S27" s="89"/>
      <c r="T27" s="89"/>
      <c r="U27" s="127"/>
      <c r="V27" s="89"/>
      <c r="W27" s="121"/>
      <c r="AA27" s="55">
        <v>10</v>
      </c>
    </row>
    <row r="28" spans="5:38">
      <c r="E28" s="468"/>
      <c r="F28" s="469"/>
      <c r="G28" s="40" t="b">
        <v>0</v>
      </c>
      <c r="H28" s="470" t="s">
        <v>59</v>
      </c>
      <c r="I28" s="470"/>
      <c r="J28" s="471"/>
      <c r="K28" s="61"/>
      <c r="L28" s="62"/>
      <c r="M28" s="41"/>
      <c r="N28" s="59"/>
      <c r="O28" s="60" t="str">
        <f t="shared" si="0"/>
        <v/>
      </c>
      <c r="P28" s="70"/>
      <c r="Q28" s="92"/>
      <c r="R28" s="129"/>
      <c r="S28" s="92"/>
      <c r="T28" s="92"/>
      <c r="U28" s="130"/>
      <c r="V28" s="92"/>
      <c r="W28" s="71"/>
      <c r="AA28" s="55">
        <v>11</v>
      </c>
    </row>
    <row r="29" spans="5:38">
      <c r="E29" s="138"/>
      <c r="F29" s="139"/>
      <c r="G29" s="132"/>
      <c r="H29" s="140"/>
      <c r="I29" s="140"/>
      <c r="J29" s="141"/>
      <c r="K29" s="142"/>
      <c r="L29" s="133"/>
      <c r="M29" s="134"/>
      <c r="N29" s="136"/>
      <c r="O29" s="143"/>
      <c r="P29" s="132"/>
      <c r="Q29" s="134"/>
      <c r="R29" s="144"/>
      <c r="S29" s="134"/>
      <c r="T29" s="134"/>
      <c r="U29" s="145"/>
      <c r="V29" s="134"/>
      <c r="W29" s="133"/>
      <c r="AA29" s="55">
        <v>12</v>
      </c>
    </row>
    <row r="30" spans="5:38" ht="15" customHeight="1">
      <c r="H30" s="459" t="s">
        <v>60</v>
      </c>
      <c r="I30" s="460"/>
      <c r="J30" s="460"/>
      <c r="K30" s="460"/>
      <c r="L30" s="460"/>
      <c r="M30" s="460"/>
      <c r="N30" s="457">
        <f>SUM(N5:O28)</f>
        <v>0</v>
      </c>
      <c r="O30" s="455"/>
      <c r="P30" s="455" t="s">
        <v>61</v>
      </c>
      <c r="Z30" s="147"/>
      <c r="AA30" s="147"/>
      <c r="AB30" s="56"/>
      <c r="AC30" s="56"/>
      <c r="AD30" s="56"/>
      <c r="AE30" s="56"/>
      <c r="AF30" s="56"/>
      <c r="AG30" s="56"/>
      <c r="AH30" s="56"/>
      <c r="AI30" s="56"/>
      <c r="AJ30" s="56"/>
      <c r="AK30" s="56"/>
      <c r="AL30" s="56"/>
    </row>
    <row r="31" spans="5:38" ht="15" customHeight="1">
      <c r="H31" s="461"/>
      <c r="I31" s="462"/>
      <c r="J31" s="462"/>
      <c r="K31" s="462"/>
      <c r="L31" s="462"/>
      <c r="M31" s="462"/>
      <c r="N31" s="458"/>
      <c r="O31" s="456"/>
      <c r="P31" s="456"/>
      <c r="Z31" s="56"/>
      <c r="AA31" s="56"/>
      <c r="AB31" s="56"/>
      <c r="AC31" s="56"/>
      <c r="AD31" s="56"/>
      <c r="AE31" s="56"/>
      <c r="AF31" s="56"/>
      <c r="AG31" s="56"/>
      <c r="AH31" s="56"/>
      <c r="AI31" s="56"/>
      <c r="AJ31" s="56"/>
      <c r="AK31" s="56"/>
      <c r="AL31" s="56"/>
    </row>
    <row r="32" spans="5:38">
      <c r="Z32" s="56"/>
      <c r="AA32" s="56"/>
      <c r="AB32" s="56"/>
      <c r="AC32" s="56"/>
      <c r="AD32" s="56"/>
      <c r="AE32" s="56"/>
      <c r="AF32" s="56"/>
      <c r="AG32" s="56"/>
      <c r="AH32" s="56"/>
      <c r="AI32" s="56"/>
      <c r="AJ32" s="56"/>
      <c r="AK32" s="56"/>
      <c r="AL32" s="56"/>
    </row>
    <row r="33" spans="4:38">
      <c r="D33" s="2"/>
      <c r="Z33" s="56"/>
      <c r="AA33" s="56"/>
      <c r="AB33" s="56"/>
      <c r="AC33" s="56"/>
      <c r="AD33" s="56"/>
      <c r="AE33" s="56"/>
      <c r="AF33" s="56"/>
      <c r="AG33" s="56"/>
      <c r="AH33" s="56"/>
      <c r="AI33" s="56"/>
      <c r="AJ33" s="56"/>
      <c r="AK33" s="56"/>
      <c r="AL33" s="56"/>
    </row>
    <row r="34" spans="4:38">
      <c r="D34" s="2"/>
      <c r="Z34" s="56"/>
      <c r="AA34" s="56"/>
      <c r="AB34" s="56"/>
      <c r="AC34" s="56"/>
      <c r="AD34" s="56"/>
      <c r="AE34" s="56"/>
      <c r="AF34" s="56"/>
      <c r="AG34" s="56"/>
      <c r="AH34" s="56"/>
      <c r="AI34" s="56"/>
      <c r="AJ34" s="56"/>
      <c r="AK34" s="56"/>
      <c r="AL34" s="56"/>
    </row>
    <row r="35" spans="4:38">
      <c r="Z35" s="56"/>
      <c r="AA35" s="56"/>
      <c r="AB35" s="56"/>
      <c r="AC35" s="56"/>
      <c r="AD35" s="56"/>
      <c r="AE35" s="56"/>
      <c r="AF35" s="56"/>
      <c r="AG35" s="56"/>
      <c r="AH35" s="56"/>
      <c r="AI35" s="56"/>
      <c r="AJ35" s="56"/>
      <c r="AK35" s="56"/>
      <c r="AL35" s="56"/>
    </row>
    <row r="36" spans="4:38">
      <c r="Z36" s="56"/>
      <c r="AA36" s="56"/>
      <c r="AB36" s="56"/>
      <c r="AC36" s="56"/>
      <c r="AD36" s="56"/>
      <c r="AE36" s="56"/>
      <c r="AF36" s="56"/>
      <c r="AG36" s="56"/>
      <c r="AH36" s="56"/>
      <c r="AI36" s="56"/>
      <c r="AJ36" s="56"/>
      <c r="AK36" s="56"/>
      <c r="AL36" s="56"/>
    </row>
    <row r="37" spans="4:38">
      <c r="Z37" s="56"/>
      <c r="AA37" s="56"/>
      <c r="AB37" s="56"/>
      <c r="AC37" s="56"/>
      <c r="AD37" s="56"/>
      <c r="AE37" s="56"/>
      <c r="AF37" s="56"/>
      <c r="AG37" s="56"/>
      <c r="AH37" s="56"/>
      <c r="AI37" s="56"/>
      <c r="AJ37" s="56"/>
      <c r="AK37" s="56"/>
      <c r="AL37" s="56"/>
    </row>
    <row r="38" spans="4:38">
      <c r="Z38" s="56"/>
      <c r="AA38" s="56"/>
      <c r="AB38" s="56"/>
      <c r="AC38" s="56"/>
      <c r="AD38" s="56"/>
      <c r="AE38" s="56"/>
      <c r="AF38" s="56"/>
      <c r="AG38" s="56"/>
      <c r="AH38" s="56"/>
      <c r="AI38" s="56"/>
      <c r="AJ38" s="56"/>
      <c r="AK38" s="56"/>
      <c r="AL38" s="56"/>
    </row>
    <row r="39" spans="4:38">
      <c r="Z39" s="56"/>
      <c r="AA39" s="56"/>
      <c r="AB39" s="56"/>
      <c r="AC39" s="56"/>
      <c r="AD39" s="56"/>
      <c r="AE39" s="56"/>
      <c r="AF39" s="56"/>
      <c r="AG39" s="56"/>
      <c r="AH39" s="56"/>
      <c r="AI39" s="56"/>
      <c r="AJ39" s="56"/>
      <c r="AK39" s="56"/>
      <c r="AL39" s="56"/>
    </row>
    <row r="40" spans="4:38">
      <c r="Z40" s="56"/>
      <c r="AA40" s="56"/>
      <c r="AB40" s="56"/>
      <c r="AC40" s="56"/>
      <c r="AD40" s="56"/>
      <c r="AE40" s="56"/>
      <c r="AF40" s="56"/>
      <c r="AG40" s="56"/>
      <c r="AH40" s="56"/>
      <c r="AI40" s="56"/>
      <c r="AJ40" s="56"/>
      <c r="AK40" s="56"/>
      <c r="AL40" s="56"/>
    </row>
    <row r="41" spans="4:38">
      <c r="Z41" s="56"/>
      <c r="AA41" s="56"/>
      <c r="AB41" s="56"/>
      <c r="AC41" s="56"/>
      <c r="AD41" s="56"/>
      <c r="AE41" s="56"/>
      <c r="AF41" s="56"/>
      <c r="AG41" s="56"/>
      <c r="AH41" s="56"/>
      <c r="AI41" s="56"/>
      <c r="AJ41" s="56"/>
      <c r="AK41" s="56"/>
      <c r="AL41" s="56"/>
    </row>
    <row r="42" spans="4:38">
      <c r="Z42" s="56"/>
      <c r="AA42" s="56"/>
      <c r="AB42" s="56"/>
      <c r="AC42" s="56"/>
      <c r="AD42" s="56"/>
      <c r="AE42" s="56"/>
      <c r="AF42" s="56"/>
      <c r="AG42" s="56"/>
      <c r="AH42" s="56"/>
      <c r="AI42" s="56"/>
      <c r="AJ42" s="56"/>
      <c r="AK42" s="56"/>
      <c r="AL42" s="56"/>
    </row>
    <row r="43" spans="4:38">
      <c r="Z43" s="56"/>
      <c r="AA43" s="56"/>
      <c r="AB43" s="56"/>
      <c r="AC43" s="56"/>
      <c r="AD43" s="56"/>
      <c r="AE43" s="56"/>
      <c r="AF43" s="56"/>
      <c r="AG43" s="56"/>
      <c r="AH43" s="56"/>
      <c r="AI43" s="56"/>
      <c r="AJ43" s="56"/>
      <c r="AK43" s="56"/>
      <c r="AL43" s="56"/>
    </row>
    <row r="44" spans="4:38">
      <c r="Z44" s="56"/>
      <c r="AA44" s="56"/>
      <c r="AB44" s="56"/>
      <c r="AC44" s="56"/>
      <c r="AD44" s="56"/>
      <c r="AE44" s="56"/>
      <c r="AF44" s="56"/>
      <c r="AG44" s="56"/>
      <c r="AH44" s="56"/>
      <c r="AI44" s="56"/>
      <c r="AJ44" s="56"/>
      <c r="AK44" s="56"/>
      <c r="AL44" s="56"/>
    </row>
    <row r="45" spans="4:38">
      <c r="Z45" s="56"/>
      <c r="AA45" s="56"/>
      <c r="AB45" s="56"/>
      <c r="AC45" s="56"/>
      <c r="AD45" s="56"/>
      <c r="AE45" s="56"/>
      <c r="AF45" s="56"/>
      <c r="AG45" s="56"/>
      <c r="AH45" s="56"/>
      <c r="AI45" s="56"/>
      <c r="AJ45" s="56"/>
      <c r="AK45" s="56"/>
      <c r="AL45" s="56"/>
    </row>
    <row r="46" spans="4:38">
      <c r="Z46" s="56"/>
      <c r="AA46" s="56"/>
      <c r="AB46" s="56"/>
      <c r="AC46" s="56"/>
      <c r="AD46" s="56"/>
      <c r="AE46" s="56"/>
      <c r="AF46" s="56"/>
      <c r="AG46" s="56"/>
      <c r="AH46" s="56"/>
      <c r="AI46" s="56"/>
      <c r="AJ46" s="56"/>
      <c r="AK46" s="56"/>
      <c r="AL46" s="56"/>
    </row>
    <row r="47" spans="4:38">
      <c r="Z47" s="56"/>
      <c r="AA47" s="56"/>
      <c r="AB47" s="56"/>
      <c r="AC47" s="56"/>
      <c r="AD47" s="56"/>
      <c r="AE47" s="56"/>
      <c r="AF47" s="56"/>
      <c r="AG47" s="56"/>
      <c r="AH47" s="56"/>
      <c r="AI47" s="56"/>
      <c r="AJ47" s="56"/>
      <c r="AK47" s="56"/>
      <c r="AL47" s="56"/>
    </row>
    <row r="48" spans="4:38">
      <c r="Z48" s="56"/>
      <c r="AA48" s="56"/>
      <c r="AB48" s="56"/>
      <c r="AC48" s="56"/>
      <c r="AD48" s="56"/>
      <c r="AE48" s="56"/>
      <c r="AF48" s="56"/>
      <c r="AG48" s="56"/>
      <c r="AH48" s="56"/>
      <c r="AI48" s="56"/>
      <c r="AJ48" s="56"/>
      <c r="AK48" s="56"/>
      <c r="AL48" s="56"/>
    </row>
    <row r="49" spans="26:38">
      <c r="Z49" s="56"/>
      <c r="AA49" s="56"/>
      <c r="AB49" s="56"/>
      <c r="AC49" s="56"/>
      <c r="AD49" s="56"/>
      <c r="AE49" s="56"/>
      <c r="AF49" s="56"/>
      <c r="AG49" s="56"/>
      <c r="AH49" s="56"/>
      <c r="AI49" s="56"/>
      <c r="AJ49" s="56"/>
      <c r="AK49" s="56"/>
      <c r="AL49" s="56"/>
    </row>
    <row r="50" spans="26:38">
      <c r="Z50" s="56"/>
      <c r="AA50" s="56"/>
      <c r="AB50" s="56"/>
      <c r="AC50" s="56"/>
      <c r="AD50" s="56"/>
      <c r="AE50" s="56"/>
      <c r="AF50" s="56"/>
      <c r="AG50" s="56"/>
      <c r="AH50" s="56"/>
      <c r="AI50" s="56"/>
      <c r="AJ50" s="56"/>
      <c r="AK50" s="56"/>
      <c r="AL50" s="56"/>
    </row>
    <row r="51" spans="26:38">
      <c r="Z51" s="56"/>
      <c r="AA51" s="56"/>
      <c r="AB51" s="56"/>
      <c r="AC51" s="56"/>
      <c r="AD51" s="56"/>
      <c r="AE51" s="56"/>
      <c r="AF51" s="56"/>
      <c r="AG51" s="56"/>
      <c r="AH51" s="56"/>
      <c r="AI51" s="56"/>
      <c r="AJ51" s="56"/>
      <c r="AK51" s="56"/>
      <c r="AL51" s="56"/>
    </row>
    <row r="52" spans="26:38">
      <c r="Z52" s="56"/>
      <c r="AA52" s="56"/>
      <c r="AB52" s="56"/>
      <c r="AC52" s="56"/>
      <c r="AD52" s="56"/>
      <c r="AE52" s="56"/>
      <c r="AF52" s="56"/>
      <c r="AG52" s="56"/>
      <c r="AH52" s="56"/>
      <c r="AI52" s="56"/>
      <c r="AJ52" s="56"/>
      <c r="AK52" s="56"/>
      <c r="AL52" s="56"/>
    </row>
    <row r="53" spans="26:38">
      <c r="Z53" s="56"/>
      <c r="AA53" s="56"/>
      <c r="AB53" s="56"/>
      <c r="AC53" s="56"/>
      <c r="AD53" s="56"/>
      <c r="AE53" s="56"/>
      <c r="AF53" s="56"/>
      <c r="AG53" s="56"/>
      <c r="AH53" s="56"/>
      <c r="AI53" s="56"/>
      <c r="AJ53" s="56"/>
      <c r="AK53" s="56"/>
      <c r="AL53" s="56"/>
    </row>
    <row r="54" spans="26:38">
      <c r="Z54" s="56"/>
      <c r="AA54" s="56"/>
      <c r="AB54" s="56"/>
      <c r="AC54" s="56"/>
      <c r="AD54" s="56"/>
      <c r="AE54" s="56"/>
      <c r="AF54" s="56"/>
      <c r="AG54" s="56"/>
      <c r="AH54" s="56"/>
      <c r="AI54" s="56"/>
      <c r="AJ54" s="56"/>
      <c r="AK54" s="56"/>
      <c r="AL54" s="56"/>
    </row>
    <row r="55" spans="26:38">
      <c r="Z55" s="56"/>
      <c r="AA55" s="56"/>
      <c r="AB55" s="56"/>
      <c r="AC55" s="56"/>
      <c r="AD55" s="56"/>
      <c r="AE55" s="56"/>
      <c r="AF55" s="56"/>
      <c r="AG55" s="56"/>
      <c r="AH55" s="56"/>
      <c r="AI55" s="56"/>
      <c r="AJ55" s="56"/>
      <c r="AK55" s="56"/>
      <c r="AL55" s="56"/>
    </row>
    <row r="56" spans="26:38">
      <c r="Z56" s="56"/>
      <c r="AA56" s="56"/>
      <c r="AB56" s="56"/>
      <c r="AC56" s="56"/>
      <c r="AD56" s="56"/>
      <c r="AE56" s="56"/>
      <c r="AF56" s="56"/>
      <c r="AG56" s="56"/>
      <c r="AH56" s="56"/>
      <c r="AI56" s="56"/>
      <c r="AJ56" s="56"/>
      <c r="AK56" s="56"/>
      <c r="AL56" s="56"/>
    </row>
    <row r="57" spans="26:38">
      <c r="Z57" s="56"/>
      <c r="AA57" s="56"/>
      <c r="AB57" s="56"/>
      <c r="AC57" s="56"/>
      <c r="AD57" s="56"/>
      <c r="AE57" s="56"/>
      <c r="AF57" s="56"/>
      <c r="AG57" s="56"/>
      <c r="AH57" s="56"/>
      <c r="AI57" s="56"/>
      <c r="AJ57" s="56"/>
      <c r="AK57" s="56"/>
      <c r="AL57" s="56"/>
    </row>
    <row r="58" spans="26:38">
      <c r="Z58" s="56"/>
      <c r="AA58" s="56"/>
      <c r="AB58" s="56"/>
      <c r="AC58" s="56"/>
      <c r="AD58" s="56"/>
      <c r="AE58" s="56"/>
      <c r="AF58" s="56"/>
      <c r="AG58" s="56"/>
      <c r="AH58" s="56"/>
      <c r="AI58" s="56"/>
      <c r="AJ58" s="56"/>
      <c r="AK58" s="56"/>
      <c r="AL58" s="56"/>
    </row>
    <row r="59" spans="26:38">
      <c r="Z59" s="56"/>
      <c r="AA59" s="56"/>
      <c r="AB59" s="56"/>
      <c r="AC59" s="56"/>
      <c r="AD59" s="56"/>
      <c r="AE59" s="56"/>
      <c r="AF59" s="56"/>
      <c r="AG59" s="56"/>
      <c r="AH59" s="56"/>
      <c r="AI59" s="56"/>
      <c r="AJ59" s="56"/>
      <c r="AK59" s="56"/>
      <c r="AL59" s="56"/>
    </row>
    <row r="60" spans="26:38">
      <c r="Z60" s="56"/>
      <c r="AA60" s="56"/>
      <c r="AB60" s="56"/>
      <c r="AC60" s="56"/>
      <c r="AD60" s="56"/>
      <c r="AE60" s="56"/>
      <c r="AF60" s="56"/>
      <c r="AG60" s="56"/>
      <c r="AH60" s="56"/>
      <c r="AI60" s="56"/>
      <c r="AJ60" s="56"/>
      <c r="AK60" s="56"/>
      <c r="AL60" s="56"/>
    </row>
    <row r="61" spans="26:38">
      <c r="Z61" s="56"/>
      <c r="AA61" s="56"/>
      <c r="AB61" s="56"/>
      <c r="AC61" s="56"/>
      <c r="AD61" s="56"/>
      <c r="AE61" s="56"/>
      <c r="AF61" s="56"/>
      <c r="AG61" s="56"/>
      <c r="AH61" s="56"/>
      <c r="AI61" s="56"/>
      <c r="AJ61" s="56"/>
      <c r="AK61" s="56"/>
      <c r="AL61" s="56"/>
    </row>
    <row r="62" spans="26:38">
      <c r="Z62" s="56"/>
      <c r="AA62" s="56"/>
      <c r="AB62" s="56"/>
      <c r="AC62" s="56"/>
      <c r="AD62" s="56"/>
      <c r="AE62" s="56"/>
      <c r="AF62" s="56"/>
      <c r="AG62" s="56"/>
      <c r="AH62" s="56"/>
      <c r="AI62" s="56"/>
      <c r="AJ62" s="56"/>
      <c r="AK62" s="56"/>
      <c r="AL62" s="56"/>
    </row>
    <row r="63" spans="26:38">
      <c r="Z63" s="56"/>
      <c r="AA63" s="56"/>
      <c r="AB63" s="56"/>
      <c r="AC63" s="56"/>
      <c r="AD63" s="56"/>
      <c r="AE63" s="56"/>
      <c r="AF63" s="56"/>
      <c r="AG63" s="56"/>
      <c r="AH63" s="56"/>
      <c r="AI63" s="56"/>
      <c r="AJ63" s="56"/>
      <c r="AK63" s="56"/>
      <c r="AL63" s="56"/>
    </row>
    <row r="64" spans="26:38">
      <c r="Z64" s="56"/>
      <c r="AA64" s="56"/>
      <c r="AB64" s="56"/>
      <c r="AC64" s="56"/>
      <c r="AD64" s="56"/>
      <c r="AE64" s="56"/>
      <c r="AF64" s="56"/>
      <c r="AG64" s="56"/>
      <c r="AH64" s="56"/>
      <c r="AI64" s="56"/>
      <c r="AJ64" s="56"/>
      <c r="AK64" s="56"/>
      <c r="AL64" s="56"/>
    </row>
    <row r="65" spans="21:38">
      <c r="Z65" s="56"/>
      <c r="AA65" s="56"/>
      <c r="AB65" s="56"/>
      <c r="AC65" s="56"/>
      <c r="AD65" s="56"/>
      <c r="AE65" s="56"/>
      <c r="AF65" s="56"/>
      <c r="AG65" s="56"/>
      <c r="AH65" s="56"/>
      <c r="AI65" s="56"/>
      <c r="AJ65" s="56"/>
      <c r="AK65" s="56"/>
      <c r="AL65" s="56"/>
    </row>
    <row r="66" spans="21:38">
      <c r="Z66" s="56"/>
      <c r="AA66" s="56"/>
      <c r="AB66" s="56"/>
      <c r="AC66" s="56"/>
      <c r="AD66" s="56"/>
      <c r="AE66" s="56"/>
      <c r="AF66" s="56"/>
      <c r="AG66" s="56"/>
      <c r="AH66" s="56"/>
      <c r="AI66" s="56"/>
      <c r="AJ66" s="56"/>
      <c r="AK66" s="56"/>
      <c r="AL66" s="56"/>
    </row>
    <row r="67" spans="21:38">
      <c r="Z67" s="56"/>
      <c r="AA67" s="56"/>
      <c r="AB67" s="56"/>
      <c r="AC67" s="56"/>
      <c r="AD67" s="56"/>
      <c r="AE67" s="56"/>
      <c r="AF67" s="56"/>
      <c r="AG67" s="56"/>
      <c r="AH67" s="56"/>
      <c r="AI67" s="56"/>
      <c r="AJ67" s="56"/>
      <c r="AK67" s="56"/>
      <c r="AL67" s="56"/>
    </row>
    <row r="68" spans="21:38">
      <c r="Z68" s="56"/>
      <c r="AA68" s="56"/>
      <c r="AB68" s="56"/>
      <c r="AC68" s="56"/>
      <c r="AD68" s="56"/>
      <c r="AE68" s="56"/>
      <c r="AF68" s="56"/>
      <c r="AG68" s="56"/>
      <c r="AH68" s="56"/>
      <c r="AI68" s="56"/>
      <c r="AJ68" s="56"/>
      <c r="AK68" s="56"/>
      <c r="AL68" s="56"/>
    </row>
    <row r="69" spans="21:38">
      <c r="Z69" s="56"/>
      <c r="AA69" s="56"/>
      <c r="AB69" s="56"/>
      <c r="AC69" s="56"/>
      <c r="AD69" s="56"/>
      <c r="AE69" s="56"/>
      <c r="AF69" s="56"/>
      <c r="AG69" s="56"/>
      <c r="AH69" s="56"/>
      <c r="AI69" s="56"/>
      <c r="AJ69" s="56"/>
      <c r="AK69" s="56"/>
      <c r="AL69" s="56"/>
    </row>
    <row r="70" spans="21:38">
      <c r="Z70" s="56"/>
      <c r="AA70" s="56"/>
      <c r="AB70" s="56"/>
      <c r="AC70" s="56"/>
      <c r="AD70" s="56"/>
      <c r="AE70" s="56"/>
      <c r="AF70" s="56"/>
      <c r="AG70" s="56"/>
      <c r="AH70" s="56"/>
      <c r="AI70" s="56"/>
      <c r="AJ70" s="56"/>
      <c r="AK70" s="56"/>
      <c r="AL70" s="56"/>
    </row>
    <row r="71" spans="21:38">
      <c r="Z71" s="56"/>
      <c r="AA71" s="56"/>
      <c r="AB71" s="56"/>
      <c r="AC71" s="56"/>
      <c r="AD71" s="56"/>
      <c r="AE71" s="56"/>
      <c r="AF71" s="56"/>
      <c r="AG71" s="56"/>
      <c r="AH71" s="56"/>
      <c r="AI71" s="56"/>
      <c r="AJ71" s="56"/>
      <c r="AK71" s="56"/>
      <c r="AL71" s="56"/>
    </row>
    <row r="72" spans="21:38">
      <c r="Z72" s="56"/>
      <c r="AA72" s="56"/>
      <c r="AB72" s="56"/>
      <c r="AC72" s="56"/>
      <c r="AD72" s="56"/>
      <c r="AE72" s="56"/>
      <c r="AF72" s="56"/>
      <c r="AG72" s="56"/>
      <c r="AH72" s="56"/>
      <c r="AI72" s="56"/>
      <c r="AJ72" s="56"/>
      <c r="AK72" s="56"/>
      <c r="AL72" s="56"/>
    </row>
    <row r="73" spans="21:38">
      <c r="Z73" s="56"/>
      <c r="AA73" s="56"/>
      <c r="AB73" s="56"/>
      <c r="AC73" s="56"/>
      <c r="AD73" s="56"/>
      <c r="AE73" s="56"/>
      <c r="AF73" s="56"/>
      <c r="AG73" s="56"/>
      <c r="AH73" s="56"/>
      <c r="AI73" s="56"/>
      <c r="AJ73" s="56"/>
      <c r="AK73" s="56"/>
      <c r="AL73" s="56"/>
    </row>
    <row r="74" spans="21:38">
      <c r="Z74" s="56"/>
      <c r="AA74" s="56"/>
      <c r="AB74" s="56"/>
      <c r="AC74" s="56"/>
      <c r="AD74" s="56"/>
      <c r="AE74" s="56"/>
      <c r="AF74" s="56"/>
      <c r="AG74" s="56"/>
      <c r="AH74" s="56"/>
      <c r="AI74" s="56"/>
      <c r="AJ74" s="56"/>
      <c r="AK74" s="56"/>
      <c r="AL74" s="56"/>
    </row>
    <row r="75" spans="21:38">
      <c r="Z75" s="56"/>
      <c r="AA75" s="56"/>
      <c r="AB75" s="56"/>
      <c r="AC75" s="56"/>
      <c r="AD75" s="56"/>
      <c r="AE75" s="56"/>
      <c r="AF75" s="56"/>
      <c r="AG75" s="56"/>
      <c r="AH75" s="56"/>
      <c r="AI75" s="56"/>
      <c r="AJ75" s="56"/>
      <c r="AK75" s="56"/>
      <c r="AL75" s="56"/>
    </row>
    <row r="76" spans="21:38">
      <c r="Z76" s="56"/>
      <c r="AA76" s="56"/>
      <c r="AB76" s="56"/>
      <c r="AC76" s="56"/>
      <c r="AD76" s="56"/>
      <c r="AE76" s="56"/>
      <c r="AF76" s="56"/>
      <c r="AG76" s="56"/>
      <c r="AH76" s="56"/>
      <c r="AI76" s="56"/>
      <c r="AJ76" s="56"/>
      <c r="AK76" s="56"/>
      <c r="AL76" s="56"/>
    </row>
    <row r="77" spans="21:38">
      <c r="U77" s="55">
        <v>0</v>
      </c>
      <c r="Z77" s="56"/>
      <c r="AA77" s="56"/>
      <c r="AB77" s="56"/>
      <c r="AC77" s="56"/>
      <c r="AD77" s="56"/>
      <c r="AE77" s="56"/>
      <c r="AF77" s="56"/>
      <c r="AG77" s="56"/>
      <c r="AH77" s="56"/>
      <c r="AI77" s="56"/>
      <c r="AJ77" s="56"/>
      <c r="AK77" s="56"/>
      <c r="AL77" s="56"/>
    </row>
    <row r="78" spans="21:38">
      <c r="U78" s="55">
        <v>500</v>
      </c>
      <c r="Z78" s="56"/>
      <c r="AA78" s="56"/>
      <c r="AB78" s="56"/>
      <c r="AC78" s="56"/>
      <c r="AD78" s="56"/>
      <c r="AE78" s="56"/>
      <c r="AF78" s="56"/>
      <c r="AG78" s="56"/>
      <c r="AH78" s="56"/>
      <c r="AI78" s="56"/>
      <c r="AJ78" s="56"/>
      <c r="AK78" s="56"/>
      <c r="AL78" s="56"/>
    </row>
    <row r="79" spans="21:38">
      <c r="U79" s="55">
        <v>525</v>
      </c>
      <c r="Z79" s="56"/>
      <c r="AA79" s="56"/>
      <c r="AB79" s="56"/>
      <c r="AC79" s="56"/>
      <c r="AD79" s="56"/>
      <c r="AE79" s="56"/>
      <c r="AF79" s="56"/>
      <c r="AG79" s="56"/>
      <c r="AH79" s="56"/>
      <c r="AI79" s="56"/>
      <c r="AJ79" s="56"/>
      <c r="AK79" s="56"/>
      <c r="AL79" s="56"/>
    </row>
    <row r="80" spans="21:38">
      <c r="U80" s="55">
        <v>550</v>
      </c>
      <c r="Z80" s="56"/>
      <c r="AA80" s="56"/>
      <c r="AB80" s="56"/>
      <c r="AC80" s="56"/>
      <c r="AD80" s="56"/>
      <c r="AE80" s="56"/>
      <c r="AF80" s="56"/>
      <c r="AG80" s="56"/>
      <c r="AH80" s="56"/>
      <c r="AI80" s="56"/>
      <c r="AJ80" s="56"/>
      <c r="AK80" s="56"/>
      <c r="AL80" s="56"/>
    </row>
    <row r="81" spans="21:38">
      <c r="U81" s="55">
        <v>575</v>
      </c>
      <c r="Z81" s="56"/>
      <c r="AA81" s="56"/>
      <c r="AB81" s="56"/>
      <c r="AC81" s="56"/>
      <c r="AD81" s="56"/>
      <c r="AE81" s="56"/>
      <c r="AF81" s="56"/>
      <c r="AG81" s="56"/>
      <c r="AH81" s="56"/>
      <c r="AI81" s="56"/>
      <c r="AJ81" s="56"/>
      <c r="AK81" s="56"/>
      <c r="AL81" s="56"/>
    </row>
    <row r="82" spans="21:38">
      <c r="U82" s="55">
        <v>600</v>
      </c>
      <c r="Z82" s="56"/>
      <c r="AA82" s="56"/>
      <c r="AB82" s="56"/>
      <c r="AC82" s="56"/>
      <c r="AD82" s="56"/>
      <c r="AE82" s="56"/>
      <c r="AF82" s="56"/>
      <c r="AG82" s="56"/>
      <c r="AH82" s="56"/>
      <c r="AI82" s="56"/>
      <c r="AJ82" s="56"/>
      <c r="AK82" s="56"/>
      <c r="AL82" s="56"/>
    </row>
    <row r="83" spans="21:38">
      <c r="U83" s="55">
        <v>625</v>
      </c>
      <c r="Z83" s="56"/>
      <c r="AA83" s="56"/>
      <c r="AB83" s="56"/>
      <c r="AC83" s="56"/>
      <c r="AD83" s="56"/>
      <c r="AE83" s="56"/>
      <c r="AF83" s="56"/>
      <c r="AG83" s="56"/>
      <c r="AH83" s="56"/>
      <c r="AI83" s="56"/>
      <c r="AJ83" s="56"/>
      <c r="AK83" s="56"/>
      <c r="AL83" s="56"/>
    </row>
    <row r="84" spans="21:38">
      <c r="U84" s="55">
        <v>650</v>
      </c>
      <c r="Z84" s="56"/>
      <c r="AA84" s="56"/>
      <c r="AB84" s="56"/>
      <c r="AC84" s="56"/>
      <c r="AD84" s="56"/>
      <c r="AE84" s="56"/>
      <c r="AF84" s="56"/>
      <c r="AG84" s="56"/>
      <c r="AH84" s="56"/>
      <c r="AI84" s="56"/>
      <c r="AJ84" s="56"/>
      <c r="AK84" s="56"/>
      <c r="AL84" s="56"/>
    </row>
    <row r="85" spans="21:38">
      <c r="U85" s="55">
        <v>675</v>
      </c>
      <c r="Z85" s="56"/>
      <c r="AA85" s="56"/>
      <c r="AB85" s="56"/>
      <c r="AC85" s="56"/>
      <c r="AD85" s="56"/>
      <c r="AE85" s="56"/>
      <c r="AF85" s="56"/>
      <c r="AG85" s="56"/>
      <c r="AH85" s="56"/>
      <c r="AI85" s="56"/>
      <c r="AJ85" s="56"/>
      <c r="AK85" s="56"/>
      <c r="AL85" s="56"/>
    </row>
    <row r="86" spans="21:38">
      <c r="U86" s="55">
        <v>700</v>
      </c>
      <c r="Z86" s="56"/>
      <c r="AA86" s="56"/>
      <c r="AB86" s="56"/>
      <c r="AC86" s="56"/>
      <c r="AD86" s="56"/>
      <c r="AE86" s="56"/>
      <c r="AF86" s="56"/>
      <c r="AG86" s="56"/>
      <c r="AH86" s="56"/>
      <c r="AI86" s="56"/>
      <c r="AJ86" s="56"/>
      <c r="AK86" s="56"/>
      <c r="AL86" s="56"/>
    </row>
    <row r="87" spans="21:38">
      <c r="U87" s="55">
        <v>725</v>
      </c>
      <c r="Z87" s="56"/>
      <c r="AA87" s="56"/>
      <c r="AB87" s="56"/>
      <c r="AC87" s="56"/>
      <c r="AD87" s="56"/>
      <c r="AE87" s="56"/>
      <c r="AF87" s="56"/>
      <c r="AG87" s="56"/>
      <c r="AH87" s="56"/>
      <c r="AI87" s="56"/>
      <c r="AJ87" s="56"/>
      <c r="AK87" s="56"/>
      <c r="AL87" s="56"/>
    </row>
    <row r="88" spans="21:38">
      <c r="U88" s="55">
        <v>750</v>
      </c>
      <c r="Z88" s="56"/>
      <c r="AA88" s="56"/>
      <c r="AB88" s="56"/>
      <c r="AC88" s="56"/>
      <c r="AD88" s="56"/>
      <c r="AE88" s="56"/>
      <c r="AF88" s="56"/>
      <c r="AG88" s="56"/>
      <c r="AH88" s="56"/>
      <c r="AI88" s="56"/>
      <c r="AJ88" s="56"/>
      <c r="AK88" s="56"/>
      <c r="AL88" s="56"/>
    </row>
    <row r="89" spans="21:38">
      <c r="U89" s="55">
        <v>775</v>
      </c>
      <c r="Z89" s="56"/>
      <c r="AA89" s="56"/>
      <c r="AB89" s="56"/>
      <c r="AC89" s="56"/>
      <c r="AD89" s="56"/>
      <c r="AE89" s="56"/>
      <c r="AF89" s="56"/>
      <c r="AG89" s="56"/>
      <c r="AH89" s="56"/>
      <c r="AI89" s="56"/>
      <c r="AJ89" s="56"/>
      <c r="AK89" s="56"/>
      <c r="AL89" s="56"/>
    </row>
    <row r="90" spans="21:38">
      <c r="U90" s="55">
        <v>800</v>
      </c>
      <c r="Z90" s="56"/>
      <c r="AA90" s="56"/>
      <c r="AB90" s="56"/>
      <c r="AC90" s="56"/>
      <c r="AD90" s="56"/>
      <c r="AE90" s="56"/>
      <c r="AF90" s="56"/>
      <c r="AG90" s="56"/>
      <c r="AH90" s="56"/>
      <c r="AI90" s="56"/>
      <c r="AJ90" s="56"/>
      <c r="AK90" s="56"/>
      <c r="AL90" s="56"/>
    </row>
    <row r="91" spans="21:38">
      <c r="U91" s="55">
        <v>825</v>
      </c>
      <c r="Z91" s="56"/>
      <c r="AA91" s="56"/>
      <c r="AB91" s="56"/>
      <c r="AC91" s="56"/>
      <c r="AD91" s="56"/>
      <c r="AE91" s="56"/>
      <c r="AF91" s="56"/>
      <c r="AG91" s="56"/>
      <c r="AH91" s="56"/>
      <c r="AI91" s="56"/>
      <c r="AJ91" s="56"/>
      <c r="AK91" s="56"/>
      <c r="AL91" s="56"/>
    </row>
    <row r="92" spans="21:38">
      <c r="U92" s="55">
        <v>850</v>
      </c>
      <c r="Z92" s="56"/>
      <c r="AA92" s="56"/>
      <c r="AB92" s="56"/>
      <c r="AC92" s="56"/>
      <c r="AD92" s="56"/>
      <c r="AE92" s="56"/>
      <c r="AF92" s="56"/>
      <c r="AG92" s="56"/>
      <c r="AH92" s="56"/>
      <c r="AI92" s="56"/>
      <c r="AJ92" s="56"/>
      <c r="AK92" s="56"/>
      <c r="AL92" s="56"/>
    </row>
    <row r="93" spans="21:38">
      <c r="U93" s="55">
        <v>875</v>
      </c>
      <c r="Z93" s="56"/>
      <c r="AA93" s="56"/>
      <c r="AB93" s="56"/>
      <c r="AC93" s="56"/>
      <c r="AD93" s="56"/>
      <c r="AE93" s="56"/>
      <c r="AF93" s="56"/>
      <c r="AG93" s="56"/>
      <c r="AH93" s="56"/>
      <c r="AI93" s="56"/>
      <c r="AJ93" s="56"/>
      <c r="AK93" s="56"/>
      <c r="AL93" s="56"/>
    </row>
    <row r="94" spans="21:38">
      <c r="U94" s="55">
        <v>900</v>
      </c>
      <c r="Z94" s="56"/>
      <c r="AA94" s="56"/>
      <c r="AB94" s="56"/>
      <c r="AC94" s="56"/>
      <c r="AD94" s="56"/>
      <c r="AE94" s="56"/>
      <c r="AF94" s="56"/>
      <c r="AG94" s="56"/>
      <c r="AH94" s="56"/>
      <c r="AI94" s="56"/>
      <c r="AJ94" s="56"/>
      <c r="AK94" s="56"/>
      <c r="AL94" s="56"/>
    </row>
    <row r="95" spans="21:38">
      <c r="U95" s="55">
        <v>925</v>
      </c>
      <c r="Z95" s="56"/>
      <c r="AA95" s="56"/>
      <c r="AB95" s="56"/>
      <c r="AC95" s="56"/>
      <c r="AD95" s="56"/>
      <c r="AE95" s="56"/>
      <c r="AF95" s="56"/>
      <c r="AG95" s="56"/>
      <c r="AH95" s="56"/>
      <c r="AI95" s="56"/>
      <c r="AJ95" s="56"/>
      <c r="AK95" s="56"/>
      <c r="AL95" s="56"/>
    </row>
    <row r="96" spans="21:38">
      <c r="U96" s="55">
        <v>950</v>
      </c>
      <c r="Z96" s="56"/>
      <c r="AA96" s="56"/>
      <c r="AB96" s="56"/>
      <c r="AC96" s="56"/>
      <c r="AD96" s="56"/>
      <c r="AE96" s="56"/>
      <c r="AF96" s="56"/>
      <c r="AG96" s="56"/>
      <c r="AH96" s="56"/>
      <c r="AI96" s="56"/>
      <c r="AJ96" s="56"/>
      <c r="AK96" s="56"/>
      <c r="AL96" s="56"/>
    </row>
    <row r="97" spans="21:38">
      <c r="U97" s="55">
        <v>975</v>
      </c>
      <c r="Z97" s="56"/>
      <c r="AA97" s="56"/>
      <c r="AB97" s="56"/>
      <c r="AC97" s="56"/>
      <c r="AD97" s="56"/>
      <c r="AE97" s="56"/>
      <c r="AF97" s="56"/>
      <c r="AG97" s="56"/>
      <c r="AH97" s="56"/>
      <c r="AI97" s="56"/>
      <c r="AJ97" s="56"/>
      <c r="AK97" s="56"/>
      <c r="AL97" s="56"/>
    </row>
    <row r="98" spans="21:38">
      <c r="U98" s="55">
        <v>1000</v>
      </c>
      <c r="Z98" s="56"/>
      <c r="AA98" s="56"/>
      <c r="AB98" s="56"/>
      <c r="AC98" s="56"/>
      <c r="AD98" s="56"/>
      <c r="AE98" s="56"/>
      <c r="AF98" s="56"/>
      <c r="AG98" s="56"/>
      <c r="AH98" s="56"/>
      <c r="AI98" s="56"/>
      <c r="AJ98" s="56"/>
      <c r="AK98" s="56"/>
      <c r="AL98" s="56"/>
    </row>
    <row r="99" spans="21:38">
      <c r="U99" s="55">
        <v>1025</v>
      </c>
      <c r="Z99" s="56"/>
      <c r="AA99" s="56"/>
      <c r="AB99" s="56"/>
      <c r="AC99" s="56"/>
      <c r="AD99" s="56"/>
      <c r="AE99" s="56"/>
      <c r="AF99" s="56"/>
      <c r="AG99" s="56"/>
      <c r="AH99" s="56"/>
      <c r="AI99" s="56"/>
      <c r="AJ99" s="56"/>
      <c r="AK99" s="56"/>
      <c r="AL99" s="56"/>
    </row>
    <row r="100" spans="21:38">
      <c r="U100" s="55">
        <v>1050</v>
      </c>
      <c r="Z100" s="56"/>
      <c r="AA100" s="56"/>
      <c r="AB100" s="56"/>
      <c r="AC100" s="56"/>
      <c r="AD100" s="56"/>
      <c r="AE100" s="56"/>
      <c r="AF100" s="56"/>
      <c r="AG100" s="56"/>
      <c r="AH100" s="56"/>
      <c r="AI100" s="56"/>
      <c r="AJ100" s="56"/>
      <c r="AK100" s="56"/>
      <c r="AL100" s="56"/>
    </row>
    <row r="101" spans="21:38">
      <c r="U101" s="55">
        <v>1075</v>
      </c>
      <c r="Z101" s="56"/>
      <c r="AA101" s="56"/>
      <c r="AB101" s="56"/>
      <c r="AC101" s="56"/>
      <c r="AD101" s="56"/>
      <c r="AE101" s="56"/>
      <c r="AF101" s="56"/>
      <c r="AG101" s="56"/>
      <c r="AH101" s="56"/>
      <c r="AI101" s="56"/>
      <c r="AJ101" s="56"/>
      <c r="AK101" s="56"/>
      <c r="AL101" s="56"/>
    </row>
    <row r="102" spans="21:38">
      <c r="U102" s="55">
        <v>1100</v>
      </c>
      <c r="Z102" s="56"/>
      <c r="AA102" s="56"/>
      <c r="AB102" s="56"/>
      <c r="AC102" s="56"/>
      <c r="AD102" s="56"/>
      <c r="AE102" s="56"/>
      <c r="AF102" s="56"/>
      <c r="AG102" s="56"/>
      <c r="AH102" s="56"/>
      <c r="AI102" s="56"/>
      <c r="AJ102" s="56"/>
      <c r="AK102" s="56"/>
      <c r="AL102" s="56"/>
    </row>
    <row r="103" spans="21:38">
      <c r="U103" s="55">
        <v>1125</v>
      </c>
      <c r="Z103" s="56"/>
      <c r="AA103" s="56"/>
      <c r="AB103" s="56"/>
      <c r="AC103" s="56"/>
      <c r="AD103" s="56"/>
      <c r="AE103" s="56"/>
      <c r="AF103" s="56"/>
      <c r="AG103" s="56"/>
      <c r="AH103" s="56"/>
      <c r="AI103" s="56"/>
      <c r="AJ103" s="56"/>
      <c r="AK103" s="56"/>
      <c r="AL103" s="56"/>
    </row>
    <row r="104" spans="21:38">
      <c r="U104" s="55">
        <v>1150</v>
      </c>
      <c r="Z104" s="56"/>
      <c r="AA104" s="56"/>
      <c r="AB104" s="56"/>
      <c r="AC104" s="56"/>
      <c r="AD104" s="56"/>
      <c r="AE104" s="56"/>
      <c r="AF104" s="56"/>
      <c r="AG104" s="56"/>
      <c r="AH104" s="56"/>
      <c r="AI104" s="56"/>
      <c r="AJ104" s="56"/>
      <c r="AK104" s="56"/>
      <c r="AL104" s="56"/>
    </row>
    <row r="105" spans="21:38">
      <c r="U105" s="55">
        <v>1175</v>
      </c>
      <c r="Z105" s="56"/>
      <c r="AA105" s="56"/>
      <c r="AB105" s="56"/>
      <c r="AC105" s="56"/>
      <c r="AD105" s="56"/>
      <c r="AE105" s="56"/>
      <c r="AF105" s="56"/>
      <c r="AG105" s="56"/>
      <c r="AH105" s="56"/>
      <c r="AI105" s="56"/>
      <c r="AJ105" s="56"/>
      <c r="AK105" s="56"/>
      <c r="AL105" s="56"/>
    </row>
    <row r="106" spans="21:38">
      <c r="U106" s="55">
        <v>1200</v>
      </c>
      <c r="Z106" s="56"/>
      <c r="AA106" s="56"/>
      <c r="AB106" s="56"/>
      <c r="AC106" s="56"/>
      <c r="AD106" s="56"/>
      <c r="AE106" s="56"/>
      <c r="AF106" s="56"/>
      <c r="AG106" s="56"/>
      <c r="AH106" s="56"/>
      <c r="AI106" s="56"/>
      <c r="AJ106" s="56"/>
      <c r="AK106" s="56"/>
      <c r="AL106" s="56"/>
    </row>
    <row r="107" spans="21:38">
      <c r="U107" s="55">
        <v>1225</v>
      </c>
      <c r="Z107" s="56"/>
      <c r="AA107" s="56"/>
      <c r="AB107" s="56"/>
      <c r="AC107" s="56"/>
      <c r="AD107" s="56"/>
      <c r="AE107" s="56"/>
      <c r="AF107" s="56"/>
      <c r="AG107" s="56"/>
      <c r="AH107" s="56"/>
      <c r="AI107" s="56"/>
      <c r="AJ107" s="56"/>
      <c r="AK107" s="56"/>
      <c r="AL107" s="56"/>
    </row>
    <row r="108" spans="21:38">
      <c r="U108" s="55">
        <v>1250</v>
      </c>
      <c r="Z108" s="56"/>
      <c r="AA108" s="56"/>
      <c r="AB108" s="56"/>
      <c r="AC108" s="56"/>
      <c r="AD108" s="56"/>
      <c r="AE108" s="56"/>
      <c r="AF108" s="56"/>
      <c r="AG108" s="56"/>
      <c r="AH108" s="56"/>
      <c r="AI108" s="56"/>
      <c r="AJ108" s="56"/>
      <c r="AK108" s="56"/>
      <c r="AL108" s="56"/>
    </row>
    <row r="109" spans="21:38">
      <c r="U109" s="55">
        <v>1275</v>
      </c>
      <c r="Z109" s="56"/>
      <c r="AA109" s="56"/>
      <c r="AB109" s="56"/>
      <c r="AC109" s="56"/>
      <c r="AD109" s="56"/>
      <c r="AE109" s="56"/>
      <c r="AF109" s="56"/>
      <c r="AG109" s="56"/>
      <c r="AH109" s="56"/>
      <c r="AI109" s="56"/>
      <c r="AJ109" s="56"/>
      <c r="AK109" s="56"/>
      <c r="AL109" s="56"/>
    </row>
    <row r="110" spans="21:38">
      <c r="U110" s="55">
        <v>1300</v>
      </c>
      <c r="Z110" s="56"/>
      <c r="AA110" s="56"/>
      <c r="AB110" s="56"/>
      <c r="AC110" s="56"/>
      <c r="AD110" s="56"/>
      <c r="AE110" s="56"/>
      <c r="AF110" s="56"/>
      <c r="AG110" s="56"/>
      <c r="AH110" s="56"/>
      <c r="AI110" s="56"/>
      <c r="AJ110" s="56"/>
      <c r="AK110" s="56"/>
      <c r="AL110" s="56"/>
    </row>
    <row r="111" spans="21:38">
      <c r="U111" s="55">
        <v>1325</v>
      </c>
      <c r="Z111" s="56"/>
      <c r="AA111" s="56"/>
      <c r="AB111" s="56"/>
      <c r="AC111" s="56"/>
      <c r="AD111" s="56"/>
      <c r="AE111" s="56"/>
      <c r="AF111" s="56"/>
      <c r="AG111" s="56"/>
      <c r="AH111" s="56"/>
      <c r="AI111" s="56"/>
      <c r="AJ111" s="56"/>
      <c r="AK111" s="56"/>
      <c r="AL111" s="56"/>
    </row>
    <row r="112" spans="21:38">
      <c r="U112" s="55">
        <v>1350</v>
      </c>
      <c r="Z112" s="56"/>
      <c r="AA112" s="56"/>
      <c r="AB112" s="56"/>
      <c r="AC112" s="56"/>
      <c r="AD112" s="56"/>
      <c r="AE112" s="56"/>
      <c r="AF112" s="56"/>
      <c r="AG112" s="56"/>
      <c r="AH112" s="56"/>
      <c r="AI112" s="56"/>
      <c r="AJ112" s="56"/>
      <c r="AK112" s="56"/>
      <c r="AL112" s="56"/>
    </row>
    <row r="113" spans="21:38">
      <c r="U113" s="55">
        <v>1375</v>
      </c>
      <c r="Z113" s="56"/>
      <c r="AA113" s="56"/>
      <c r="AB113" s="56"/>
      <c r="AC113" s="56"/>
      <c r="AD113" s="56"/>
      <c r="AE113" s="56"/>
      <c r="AF113" s="56"/>
      <c r="AG113" s="56"/>
      <c r="AH113" s="56"/>
      <c r="AI113" s="56"/>
      <c r="AJ113" s="56"/>
      <c r="AK113" s="56"/>
      <c r="AL113" s="56"/>
    </row>
    <row r="114" spans="21:38">
      <c r="U114" s="55">
        <v>1400</v>
      </c>
      <c r="Z114" s="56"/>
      <c r="AA114" s="56"/>
      <c r="AB114" s="56"/>
      <c r="AC114" s="56"/>
      <c r="AD114" s="56"/>
      <c r="AE114" s="56"/>
      <c r="AF114" s="56"/>
      <c r="AG114" s="56"/>
      <c r="AH114" s="56"/>
      <c r="AI114" s="56"/>
      <c r="AJ114" s="56"/>
      <c r="AK114" s="56"/>
      <c r="AL114" s="56"/>
    </row>
    <row r="115" spans="21:38">
      <c r="U115" s="55">
        <v>1425</v>
      </c>
      <c r="Z115" s="56"/>
      <c r="AA115" s="56"/>
      <c r="AB115" s="56"/>
      <c r="AC115" s="56"/>
      <c r="AD115" s="56"/>
      <c r="AE115" s="56"/>
      <c r="AF115" s="56"/>
      <c r="AG115" s="56"/>
      <c r="AH115" s="56"/>
      <c r="AI115" s="56"/>
      <c r="AJ115" s="56"/>
      <c r="AK115" s="56"/>
      <c r="AL115" s="56"/>
    </row>
    <row r="116" spans="21:38">
      <c r="U116" s="55">
        <v>1450</v>
      </c>
      <c r="Z116" s="56"/>
      <c r="AA116" s="56"/>
      <c r="AB116" s="56"/>
      <c r="AC116" s="56"/>
      <c r="AD116" s="56"/>
      <c r="AE116" s="56"/>
      <c r="AF116" s="56"/>
      <c r="AG116" s="56"/>
      <c r="AH116" s="56"/>
      <c r="AI116" s="56"/>
      <c r="AJ116" s="56"/>
      <c r="AK116" s="56"/>
      <c r="AL116" s="56"/>
    </row>
    <row r="117" spans="21:38">
      <c r="U117" s="55">
        <v>1475</v>
      </c>
      <c r="Z117" s="56"/>
      <c r="AA117" s="56"/>
      <c r="AB117" s="56"/>
      <c r="AC117" s="56"/>
      <c r="AD117" s="56"/>
      <c r="AE117" s="56"/>
      <c r="AF117" s="56"/>
      <c r="AG117" s="56"/>
      <c r="AH117" s="56"/>
      <c r="AI117" s="56"/>
      <c r="AJ117" s="56"/>
      <c r="AK117" s="56"/>
      <c r="AL117" s="56"/>
    </row>
    <row r="118" spans="21:38">
      <c r="U118" s="55">
        <v>1500</v>
      </c>
      <c r="Z118" s="56"/>
      <c r="AA118" s="56"/>
      <c r="AB118" s="56"/>
      <c r="AC118" s="56"/>
      <c r="AD118" s="56"/>
      <c r="AE118" s="56"/>
      <c r="AF118" s="56"/>
      <c r="AG118" s="56"/>
      <c r="AH118" s="56"/>
      <c r="AI118" s="56"/>
      <c r="AJ118" s="56"/>
      <c r="AK118" s="56"/>
      <c r="AL118" s="56"/>
    </row>
    <row r="119" spans="21:38">
      <c r="U119" s="55">
        <v>1525</v>
      </c>
      <c r="Z119" s="56"/>
      <c r="AA119" s="56"/>
      <c r="AB119" s="56"/>
      <c r="AC119" s="56"/>
      <c r="AD119" s="56"/>
      <c r="AE119" s="56"/>
      <c r="AF119" s="56"/>
      <c r="AG119" s="56"/>
      <c r="AH119" s="56"/>
      <c r="AI119" s="56"/>
      <c r="AJ119" s="56"/>
      <c r="AK119" s="56"/>
      <c r="AL119" s="56"/>
    </row>
    <row r="120" spans="21:38">
      <c r="U120" s="55">
        <v>1550</v>
      </c>
      <c r="Z120" s="56"/>
      <c r="AA120" s="56"/>
      <c r="AB120" s="56"/>
      <c r="AC120" s="56"/>
      <c r="AD120" s="56"/>
      <c r="AE120" s="56"/>
      <c r="AF120" s="56"/>
      <c r="AG120" s="56"/>
      <c r="AH120" s="56"/>
      <c r="AI120" s="56"/>
      <c r="AJ120" s="56"/>
      <c r="AK120" s="56"/>
      <c r="AL120" s="56"/>
    </row>
    <row r="121" spans="21:38">
      <c r="U121" s="55">
        <v>1575</v>
      </c>
      <c r="Z121" s="56"/>
      <c r="AA121" s="56"/>
      <c r="AB121" s="56"/>
      <c r="AC121" s="56"/>
      <c r="AD121" s="56"/>
      <c r="AE121" s="56"/>
      <c r="AF121" s="56"/>
      <c r="AG121" s="56"/>
      <c r="AH121" s="56"/>
      <c r="AI121" s="56"/>
      <c r="AJ121" s="56"/>
      <c r="AK121" s="56"/>
      <c r="AL121" s="56"/>
    </row>
    <row r="122" spans="21:38">
      <c r="U122" s="55">
        <v>1600</v>
      </c>
      <c r="Z122" s="56"/>
      <c r="AA122" s="56"/>
      <c r="AB122" s="56"/>
      <c r="AC122" s="56"/>
      <c r="AD122" s="56"/>
      <c r="AE122" s="56"/>
      <c r="AF122" s="56"/>
      <c r="AG122" s="56"/>
      <c r="AH122" s="56"/>
      <c r="AI122" s="56"/>
      <c r="AJ122" s="56"/>
      <c r="AK122" s="56"/>
      <c r="AL122" s="56"/>
    </row>
    <row r="123" spans="21:38">
      <c r="U123" s="55">
        <v>1625</v>
      </c>
      <c r="Z123" s="56"/>
      <c r="AA123" s="56"/>
      <c r="AB123" s="56"/>
      <c r="AC123" s="56"/>
      <c r="AD123" s="56"/>
      <c r="AE123" s="56"/>
      <c r="AF123" s="56"/>
      <c r="AG123" s="56"/>
      <c r="AH123" s="56"/>
      <c r="AI123" s="56"/>
      <c r="AJ123" s="56"/>
      <c r="AK123" s="56"/>
      <c r="AL123" s="56"/>
    </row>
    <row r="124" spans="21:38">
      <c r="U124" s="55">
        <v>1650</v>
      </c>
      <c r="Z124" s="56"/>
      <c r="AA124" s="56"/>
      <c r="AB124" s="56"/>
      <c r="AC124" s="56"/>
      <c r="AD124" s="56"/>
      <c r="AE124" s="56"/>
      <c r="AF124" s="56"/>
      <c r="AG124" s="56"/>
      <c r="AH124" s="56"/>
      <c r="AI124" s="56"/>
      <c r="AJ124" s="56"/>
      <c r="AK124" s="56"/>
      <c r="AL124" s="56"/>
    </row>
    <row r="125" spans="21:38">
      <c r="U125" s="55">
        <v>1675</v>
      </c>
      <c r="Z125" s="56"/>
      <c r="AA125" s="56"/>
      <c r="AB125" s="56"/>
      <c r="AC125" s="56"/>
      <c r="AD125" s="56"/>
      <c r="AE125" s="56"/>
      <c r="AF125" s="56"/>
      <c r="AG125" s="56"/>
      <c r="AH125" s="56"/>
      <c r="AI125" s="56"/>
      <c r="AJ125" s="56"/>
      <c r="AK125" s="56"/>
      <c r="AL125" s="56"/>
    </row>
    <row r="126" spans="21:38">
      <c r="U126" s="55">
        <v>1700</v>
      </c>
      <c r="Z126" s="56"/>
      <c r="AA126" s="56"/>
      <c r="AB126" s="56"/>
      <c r="AC126" s="56"/>
      <c r="AD126" s="56"/>
      <c r="AE126" s="56"/>
      <c r="AF126" s="56"/>
      <c r="AG126" s="56"/>
      <c r="AH126" s="56"/>
      <c r="AI126" s="56"/>
      <c r="AJ126" s="56"/>
      <c r="AK126" s="56"/>
      <c r="AL126" s="56"/>
    </row>
    <row r="127" spans="21:38">
      <c r="U127" s="55">
        <v>1725</v>
      </c>
      <c r="Z127" s="56"/>
      <c r="AA127" s="56"/>
      <c r="AB127" s="56"/>
      <c r="AC127" s="56"/>
      <c r="AD127" s="56"/>
      <c r="AE127" s="56"/>
      <c r="AF127" s="56"/>
      <c r="AG127" s="56"/>
      <c r="AH127" s="56"/>
      <c r="AI127" s="56"/>
      <c r="AJ127" s="56"/>
      <c r="AK127" s="56"/>
      <c r="AL127" s="56"/>
    </row>
    <row r="128" spans="21:38">
      <c r="U128" s="55">
        <v>1750</v>
      </c>
      <c r="Z128" s="56"/>
      <c r="AA128" s="56"/>
      <c r="AB128" s="56"/>
      <c r="AC128" s="56"/>
      <c r="AD128" s="56"/>
      <c r="AE128" s="56"/>
      <c r="AF128" s="56"/>
      <c r="AG128" s="56"/>
      <c r="AH128" s="56"/>
      <c r="AI128" s="56"/>
      <c r="AJ128" s="56"/>
      <c r="AK128" s="56"/>
      <c r="AL128" s="56"/>
    </row>
    <row r="129" spans="21:38">
      <c r="U129" s="55">
        <v>1775</v>
      </c>
      <c r="Z129" s="56"/>
      <c r="AA129" s="56"/>
      <c r="AB129" s="56"/>
      <c r="AC129" s="56"/>
      <c r="AD129" s="56"/>
      <c r="AE129" s="56"/>
      <c r="AF129" s="56"/>
      <c r="AG129" s="56"/>
      <c r="AH129" s="56"/>
      <c r="AI129" s="56"/>
      <c r="AJ129" s="56"/>
      <c r="AK129" s="56"/>
      <c r="AL129" s="56"/>
    </row>
    <row r="130" spans="21:38">
      <c r="U130" s="55">
        <v>1800</v>
      </c>
      <c r="Z130" s="56"/>
      <c r="AA130" s="56"/>
      <c r="AB130" s="56"/>
      <c r="AC130" s="56"/>
      <c r="AD130" s="56"/>
      <c r="AE130" s="56"/>
      <c r="AF130" s="56"/>
      <c r="AG130" s="56"/>
      <c r="AH130" s="56"/>
      <c r="AI130" s="56"/>
      <c r="AJ130" s="56"/>
      <c r="AK130" s="56"/>
      <c r="AL130" s="56"/>
    </row>
    <row r="131" spans="21:38">
      <c r="U131" s="55">
        <v>1825</v>
      </c>
      <c r="Z131" s="56"/>
      <c r="AA131" s="56"/>
      <c r="AB131" s="56"/>
      <c r="AC131" s="56"/>
      <c r="AD131" s="56"/>
      <c r="AE131" s="56"/>
      <c r="AF131" s="56"/>
      <c r="AG131" s="56"/>
      <c r="AH131" s="56"/>
      <c r="AI131" s="56"/>
      <c r="AJ131" s="56"/>
      <c r="AK131" s="56"/>
      <c r="AL131" s="56"/>
    </row>
    <row r="132" spans="21:38">
      <c r="U132" s="55">
        <v>1850</v>
      </c>
      <c r="Z132" s="56"/>
      <c r="AA132" s="56"/>
      <c r="AB132" s="56"/>
      <c r="AC132" s="56"/>
      <c r="AD132" s="56"/>
      <c r="AE132" s="56"/>
      <c r="AF132" s="56"/>
      <c r="AG132" s="56"/>
      <c r="AH132" s="56"/>
      <c r="AI132" s="56"/>
      <c r="AJ132" s="56"/>
      <c r="AK132" s="56"/>
      <c r="AL132" s="56"/>
    </row>
    <row r="133" spans="21:38">
      <c r="U133" s="55">
        <v>1875</v>
      </c>
      <c r="Z133" s="56"/>
      <c r="AA133" s="56"/>
      <c r="AB133" s="56"/>
      <c r="AC133" s="56"/>
      <c r="AD133" s="56"/>
      <c r="AE133" s="56"/>
      <c r="AF133" s="56"/>
      <c r="AG133" s="56"/>
      <c r="AH133" s="56"/>
      <c r="AI133" s="56"/>
      <c r="AJ133" s="56"/>
      <c r="AK133" s="56"/>
      <c r="AL133" s="56"/>
    </row>
    <row r="134" spans="21:38">
      <c r="U134" s="55">
        <v>1900</v>
      </c>
      <c r="Z134" s="56"/>
      <c r="AA134" s="56"/>
      <c r="AB134" s="56"/>
      <c r="AC134" s="56"/>
      <c r="AD134" s="56"/>
      <c r="AE134" s="56"/>
      <c r="AF134" s="56"/>
      <c r="AG134" s="56"/>
      <c r="AH134" s="56"/>
      <c r="AI134" s="56"/>
      <c r="AJ134" s="56"/>
      <c r="AK134" s="56"/>
      <c r="AL134" s="56"/>
    </row>
    <row r="135" spans="21:38">
      <c r="U135" s="55">
        <v>1925</v>
      </c>
      <c r="Z135" s="56"/>
      <c r="AA135" s="56"/>
      <c r="AB135" s="56"/>
      <c r="AC135" s="56"/>
      <c r="AD135" s="56"/>
      <c r="AE135" s="56"/>
      <c r="AF135" s="56"/>
      <c r="AG135" s="56"/>
      <c r="AH135" s="56"/>
      <c r="AI135" s="56"/>
      <c r="AJ135" s="56"/>
      <c r="AK135" s="56"/>
      <c r="AL135" s="56"/>
    </row>
    <row r="136" spans="21:38">
      <c r="U136" s="55">
        <v>1950</v>
      </c>
      <c r="Z136" s="56"/>
      <c r="AA136" s="56"/>
      <c r="AB136" s="56"/>
      <c r="AC136" s="56"/>
      <c r="AD136" s="56"/>
      <c r="AE136" s="56"/>
      <c r="AF136" s="56"/>
      <c r="AG136" s="56"/>
      <c r="AH136" s="56"/>
      <c r="AI136" s="56"/>
      <c r="AJ136" s="56"/>
      <c r="AK136" s="56"/>
      <c r="AL136" s="56"/>
    </row>
    <row r="137" spans="21:38">
      <c r="U137" s="55">
        <v>1975</v>
      </c>
      <c r="Z137" s="56"/>
      <c r="AA137" s="56"/>
      <c r="AB137" s="56"/>
      <c r="AC137" s="56"/>
      <c r="AD137" s="56"/>
      <c r="AE137" s="56"/>
      <c r="AF137" s="56"/>
      <c r="AG137" s="56"/>
      <c r="AH137" s="56"/>
      <c r="AI137" s="56"/>
      <c r="AJ137" s="56"/>
      <c r="AK137" s="56"/>
      <c r="AL137" s="56"/>
    </row>
    <row r="138" spans="21:38">
      <c r="U138" s="55">
        <v>2000</v>
      </c>
      <c r="Z138" s="56"/>
      <c r="AA138" s="56"/>
      <c r="AB138" s="56"/>
      <c r="AC138" s="56"/>
      <c r="AD138" s="56"/>
      <c r="AE138" s="56"/>
      <c r="AF138" s="56"/>
      <c r="AG138" s="56"/>
      <c r="AH138" s="56"/>
      <c r="AI138" s="56"/>
      <c r="AJ138" s="56"/>
      <c r="AK138" s="56"/>
      <c r="AL138" s="56"/>
    </row>
    <row r="139" spans="21:38">
      <c r="U139" s="55">
        <v>2025</v>
      </c>
      <c r="Z139" s="56"/>
      <c r="AA139" s="56"/>
      <c r="AB139" s="56"/>
      <c r="AC139" s="56"/>
      <c r="AD139" s="56"/>
      <c r="AE139" s="56"/>
      <c r="AF139" s="56"/>
      <c r="AG139" s="56"/>
      <c r="AH139" s="56"/>
      <c r="AI139" s="56"/>
      <c r="AJ139" s="56"/>
      <c r="AK139" s="56"/>
      <c r="AL139" s="56"/>
    </row>
    <row r="140" spans="21:38">
      <c r="U140" s="55">
        <v>2050</v>
      </c>
      <c r="Z140" s="56"/>
      <c r="AA140" s="56"/>
      <c r="AB140" s="56"/>
      <c r="AC140" s="56"/>
      <c r="AD140" s="56"/>
      <c r="AE140" s="56"/>
      <c r="AF140" s="56"/>
      <c r="AG140" s="56"/>
      <c r="AH140" s="56"/>
      <c r="AI140" s="56"/>
      <c r="AJ140" s="56"/>
      <c r="AK140" s="56"/>
      <c r="AL140" s="56"/>
    </row>
    <row r="141" spans="21:38">
      <c r="U141" s="55">
        <v>2075</v>
      </c>
    </row>
    <row r="142" spans="21:38">
      <c r="U142" s="55">
        <v>2100</v>
      </c>
    </row>
    <row r="143" spans="21:38">
      <c r="U143" s="55">
        <v>2125</v>
      </c>
    </row>
    <row r="144" spans="21:38">
      <c r="U144" s="55">
        <v>2150</v>
      </c>
    </row>
    <row r="145" spans="21:21">
      <c r="U145" s="55">
        <v>2175</v>
      </c>
    </row>
    <row r="146" spans="21:21">
      <c r="U146" s="55">
        <v>2200</v>
      </c>
    </row>
    <row r="147" spans="21:21">
      <c r="U147" s="55">
        <v>2225</v>
      </c>
    </row>
    <row r="148" spans="21:21">
      <c r="U148" s="55">
        <v>2250</v>
      </c>
    </row>
    <row r="149" spans="21:21">
      <c r="U149" s="55">
        <v>2275</v>
      </c>
    </row>
    <row r="150" spans="21:21">
      <c r="U150" s="55">
        <v>2300</v>
      </c>
    </row>
    <row r="151" spans="21:21">
      <c r="U151" s="55">
        <v>2325</v>
      </c>
    </row>
    <row r="152" spans="21:21">
      <c r="U152" s="55">
        <v>2350</v>
      </c>
    </row>
    <row r="153" spans="21:21">
      <c r="U153" s="55">
        <v>2375</v>
      </c>
    </row>
    <row r="154" spans="21:21">
      <c r="U154" s="55">
        <v>2400</v>
      </c>
    </row>
    <row r="155" spans="21:21">
      <c r="U155" s="55">
        <v>2425</v>
      </c>
    </row>
    <row r="156" spans="21:21">
      <c r="U156" s="55">
        <v>2450</v>
      </c>
    </row>
    <row r="157" spans="21:21">
      <c r="U157" s="55">
        <v>2475</v>
      </c>
    </row>
    <row r="158" spans="21:21">
      <c r="U158" s="55">
        <v>2500</v>
      </c>
    </row>
    <row r="159" spans="21:21">
      <c r="U159" s="55">
        <v>2525</v>
      </c>
    </row>
    <row r="160" spans="21:21">
      <c r="U160" s="55">
        <v>2550</v>
      </c>
    </row>
    <row r="161" spans="21:21">
      <c r="U161" s="55">
        <v>2575</v>
      </c>
    </row>
    <row r="162" spans="21:21">
      <c r="U162" s="55">
        <v>2600</v>
      </c>
    </row>
    <row r="163" spans="21:21">
      <c r="U163" s="55">
        <v>2625</v>
      </c>
    </row>
    <row r="164" spans="21:21">
      <c r="U164" s="55">
        <v>2650</v>
      </c>
    </row>
    <row r="165" spans="21:21">
      <c r="U165" s="55">
        <v>2675</v>
      </c>
    </row>
    <row r="166" spans="21:21">
      <c r="U166" s="55">
        <v>2700</v>
      </c>
    </row>
    <row r="167" spans="21:21">
      <c r="U167" s="55">
        <v>2725</v>
      </c>
    </row>
    <row r="168" spans="21:21">
      <c r="U168" s="55">
        <v>2750</v>
      </c>
    </row>
    <row r="169" spans="21:21">
      <c r="U169" s="55">
        <v>2775</v>
      </c>
    </row>
    <row r="170" spans="21:21">
      <c r="U170" s="55">
        <v>2800</v>
      </c>
    </row>
    <row r="171" spans="21:21">
      <c r="U171" s="55">
        <v>2825</v>
      </c>
    </row>
    <row r="172" spans="21:21">
      <c r="U172" s="55">
        <v>2850</v>
      </c>
    </row>
    <row r="173" spans="21:21">
      <c r="U173" s="55">
        <v>2875</v>
      </c>
    </row>
    <row r="174" spans="21:21">
      <c r="U174" s="55">
        <v>2900</v>
      </c>
    </row>
    <row r="175" spans="21:21">
      <c r="U175" s="55">
        <v>2925</v>
      </c>
    </row>
    <row r="176" spans="21:21">
      <c r="U176" s="55">
        <v>2950</v>
      </c>
    </row>
    <row r="177" spans="21:21">
      <c r="U177" s="55">
        <v>2975</v>
      </c>
    </row>
    <row r="178" spans="21:21">
      <c r="U178" s="55">
        <v>3000</v>
      </c>
    </row>
    <row r="179" spans="21:21">
      <c r="U179" s="55">
        <v>3025</v>
      </c>
    </row>
    <row r="180" spans="21:21">
      <c r="U180" s="55">
        <v>3050</v>
      </c>
    </row>
    <row r="181" spans="21:21">
      <c r="U181" s="55">
        <v>3075</v>
      </c>
    </row>
    <row r="182" spans="21:21">
      <c r="U182" s="55">
        <v>3100</v>
      </c>
    </row>
    <row r="183" spans="21:21">
      <c r="U183" s="55">
        <v>3125</v>
      </c>
    </row>
    <row r="184" spans="21:21">
      <c r="U184" s="55">
        <v>3150</v>
      </c>
    </row>
    <row r="185" spans="21:21">
      <c r="U185" s="55">
        <v>3175</v>
      </c>
    </row>
    <row r="186" spans="21:21">
      <c r="U186" s="55">
        <v>3200</v>
      </c>
    </row>
    <row r="187" spans="21:21">
      <c r="U187" s="55">
        <v>3225</v>
      </c>
    </row>
    <row r="188" spans="21:21">
      <c r="U188" s="55">
        <v>3250</v>
      </c>
    </row>
    <row r="189" spans="21:21">
      <c r="U189" s="55">
        <v>3275</v>
      </c>
    </row>
    <row r="190" spans="21:21">
      <c r="U190" s="55">
        <v>3300</v>
      </c>
    </row>
    <row r="191" spans="21:21">
      <c r="U191" s="55">
        <v>3325</v>
      </c>
    </row>
    <row r="192" spans="21:21">
      <c r="U192" s="55">
        <v>3350</v>
      </c>
    </row>
    <row r="193" spans="21:21">
      <c r="U193" s="55">
        <v>3375</v>
      </c>
    </row>
    <row r="194" spans="21:21">
      <c r="U194" s="55">
        <v>3400</v>
      </c>
    </row>
    <row r="195" spans="21:21">
      <c r="U195" s="55">
        <v>3425</v>
      </c>
    </row>
    <row r="196" spans="21:21">
      <c r="U196" s="55">
        <v>3450</v>
      </c>
    </row>
    <row r="197" spans="21:21">
      <c r="U197" s="55">
        <v>3475</v>
      </c>
    </row>
    <row r="198" spans="21:21">
      <c r="U198" s="55">
        <v>3500</v>
      </c>
    </row>
    <row r="199" spans="21:21">
      <c r="U199" s="55">
        <v>3525</v>
      </c>
    </row>
    <row r="200" spans="21:21">
      <c r="U200" s="55">
        <v>3550</v>
      </c>
    </row>
    <row r="201" spans="21:21">
      <c r="U201" s="55">
        <v>3575</v>
      </c>
    </row>
    <row r="202" spans="21:21">
      <c r="U202" s="55">
        <v>3600</v>
      </c>
    </row>
    <row r="203" spans="21:21">
      <c r="U203" s="55">
        <v>3625</v>
      </c>
    </row>
    <row r="204" spans="21:21">
      <c r="U204" s="55">
        <v>3650</v>
      </c>
    </row>
    <row r="205" spans="21:21">
      <c r="U205" s="55">
        <v>3675</v>
      </c>
    </row>
    <row r="206" spans="21:21">
      <c r="U206" s="55">
        <v>3700</v>
      </c>
    </row>
    <row r="207" spans="21:21">
      <c r="U207" s="55">
        <v>3725</v>
      </c>
    </row>
    <row r="208" spans="21:21">
      <c r="U208" s="55">
        <v>3750</v>
      </c>
    </row>
    <row r="209" spans="21:21">
      <c r="U209" s="55">
        <v>3775</v>
      </c>
    </row>
    <row r="210" spans="21:21">
      <c r="U210" s="55">
        <v>3800</v>
      </c>
    </row>
    <row r="211" spans="21:21">
      <c r="U211" s="55">
        <v>3825</v>
      </c>
    </row>
    <row r="212" spans="21:21">
      <c r="U212" s="55">
        <v>3850</v>
      </c>
    </row>
    <row r="213" spans="21:21">
      <c r="U213" s="55">
        <v>3875</v>
      </c>
    </row>
    <row r="214" spans="21:21">
      <c r="U214" s="55">
        <v>3900</v>
      </c>
    </row>
    <row r="215" spans="21:21">
      <c r="U215" s="55">
        <v>3925</v>
      </c>
    </row>
    <row r="216" spans="21:21">
      <c r="U216" s="55">
        <v>3950</v>
      </c>
    </row>
    <row r="217" spans="21:21">
      <c r="U217" s="55">
        <v>3975</v>
      </c>
    </row>
    <row r="218" spans="21:21">
      <c r="U218" s="55">
        <v>4000</v>
      </c>
    </row>
    <row r="219" spans="21:21">
      <c r="U219" s="55">
        <v>4025</v>
      </c>
    </row>
    <row r="220" spans="21:21">
      <c r="U220" s="55">
        <v>4050</v>
      </c>
    </row>
    <row r="221" spans="21:21">
      <c r="U221" s="55">
        <v>4075</v>
      </c>
    </row>
    <row r="222" spans="21:21">
      <c r="U222" s="55">
        <v>4100</v>
      </c>
    </row>
    <row r="223" spans="21:21">
      <c r="U223" s="55">
        <v>4125</v>
      </c>
    </row>
    <row r="224" spans="21:21">
      <c r="U224" s="55">
        <v>4150</v>
      </c>
    </row>
    <row r="225" spans="21:21">
      <c r="U225" s="55">
        <v>4175</v>
      </c>
    </row>
    <row r="226" spans="21:21">
      <c r="U226" s="55">
        <v>4200</v>
      </c>
    </row>
    <row r="227" spans="21:21">
      <c r="U227" s="55">
        <v>4225</v>
      </c>
    </row>
    <row r="228" spans="21:21">
      <c r="U228" s="55">
        <v>4250</v>
      </c>
    </row>
    <row r="229" spans="21:21">
      <c r="U229" s="55">
        <v>4275</v>
      </c>
    </row>
    <row r="230" spans="21:21">
      <c r="U230" s="55">
        <v>4300</v>
      </c>
    </row>
    <row r="231" spans="21:21">
      <c r="U231" s="55">
        <v>4325</v>
      </c>
    </row>
    <row r="232" spans="21:21">
      <c r="U232" s="55">
        <v>4350</v>
      </c>
    </row>
    <row r="233" spans="21:21">
      <c r="U233" s="55">
        <v>4375</v>
      </c>
    </row>
    <row r="234" spans="21:21">
      <c r="U234" s="55">
        <v>4400</v>
      </c>
    </row>
    <row r="235" spans="21:21">
      <c r="U235" s="55">
        <v>4425</v>
      </c>
    </row>
    <row r="236" spans="21:21">
      <c r="U236" s="55">
        <v>4450</v>
      </c>
    </row>
    <row r="237" spans="21:21">
      <c r="U237" s="55">
        <v>4475</v>
      </c>
    </row>
    <row r="238" spans="21:21">
      <c r="U238" s="55">
        <v>4500</v>
      </c>
    </row>
    <row r="239" spans="21:21">
      <c r="U239" s="55">
        <v>4525</v>
      </c>
    </row>
    <row r="240" spans="21:21">
      <c r="U240" s="55">
        <v>4550</v>
      </c>
    </row>
    <row r="241" spans="21:21">
      <c r="U241" s="55">
        <v>4575</v>
      </c>
    </row>
    <row r="242" spans="21:21">
      <c r="U242" s="55">
        <v>4600</v>
      </c>
    </row>
    <row r="243" spans="21:21">
      <c r="U243" s="55">
        <v>4625</v>
      </c>
    </row>
    <row r="244" spans="21:21">
      <c r="U244" s="55">
        <v>4650</v>
      </c>
    </row>
    <row r="245" spans="21:21">
      <c r="U245" s="55">
        <v>4675</v>
      </c>
    </row>
    <row r="246" spans="21:21">
      <c r="U246" s="55">
        <v>4700</v>
      </c>
    </row>
    <row r="247" spans="21:21">
      <c r="U247" s="55">
        <v>4725</v>
      </c>
    </row>
    <row r="248" spans="21:21">
      <c r="U248" s="55">
        <v>4750</v>
      </c>
    </row>
    <row r="249" spans="21:21">
      <c r="U249" s="55">
        <v>4775</v>
      </c>
    </row>
    <row r="250" spans="21:21">
      <c r="U250" s="55">
        <v>4800</v>
      </c>
    </row>
    <row r="251" spans="21:21">
      <c r="U251" s="55">
        <v>4825</v>
      </c>
    </row>
    <row r="252" spans="21:21">
      <c r="U252" s="55">
        <v>4850</v>
      </c>
    </row>
    <row r="253" spans="21:21">
      <c r="U253" s="55">
        <v>4875</v>
      </c>
    </row>
    <row r="254" spans="21:21">
      <c r="U254" s="55">
        <v>4900</v>
      </c>
    </row>
    <row r="255" spans="21:21">
      <c r="U255" s="55">
        <v>4925</v>
      </c>
    </row>
    <row r="256" spans="21:21">
      <c r="U256" s="55">
        <v>4950</v>
      </c>
    </row>
    <row r="257" spans="21:21">
      <c r="U257" s="55">
        <v>4975</v>
      </c>
    </row>
    <row r="258" spans="21:21">
      <c r="U258" s="55">
        <v>5000</v>
      </c>
    </row>
    <row r="259" spans="21:21">
      <c r="U259" s="55">
        <v>5025</v>
      </c>
    </row>
    <row r="260" spans="21:21">
      <c r="U260" s="55">
        <v>5050</v>
      </c>
    </row>
    <row r="261" spans="21:21">
      <c r="U261" s="55">
        <v>5075</v>
      </c>
    </row>
    <row r="262" spans="21:21">
      <c r="U262" s="55">
        <v>5100</v>
      </c>
    </row>
    <row r="263" spans="21:21">
      <c r="U263" s="55">
        <v>5125</v>
      </c>
    </row>
    <row r="264" spans="21:21">
      <c r="U264" s="55">
        <v>5150</v>
      </c>
    </row>
    <row r="265" spans="21:21">
      <c r="U265" s="55">
        <v>5175</v>
      </c>
    </row>
    <row r="266" spans="21:21">
      <c r="U266" s="55">
        <v>5200</v>
      </c>
    </row>
    <row r="267" spans="21:21">
      <c r="U267" s="55">
        <v>5225</v>
      </c>
    </row>
    <row r="268" spans="21:21">
      <c r="U268" s="55">
        <v>5250</v>
      </c>
    </row>
    <row r="269" spans="21:21">
      <c r="U269" s="55">
        <v>5275</v>
      </c>
    </row>
    <row r="270" spans="21:21">
      <c r="U270" s="55">
        <v>5300</v>
      </c>
    </row>
    <row r="271" spans="21:21">
      <c r="U271" s="55">
        <v>5325</v>
      </c>
    </row>
    <row r="272" spans="21:21">
      <c r="U272" s="55">
        <v>5350</v>
      </c>
    </row>
    <row r="273" spans="21:21">
      <c r="U273" s="55">
        <v>5375</v>
      </c>
    </row>
    <row r="274" spans="21:21">
      <c r="U274" s="55">
        <v>5400</v>
      </c>
    </row>
    <row r="275" spans="21:21">
      <c r="U275" s="55">
        <v>5425</v>
      </c>
    </row>
    <row r="276" spans="21:21">
      <c r="U276" s="55">
        <v>5450</v>
      </c>
    </row>
    <row r="277" spans="21:21">
      <c r="U277" s="55">
        <v>5475</v>
      </c>
    </row>
    <row r="278" spans="21:21">
      <c r="U278" s="55">
        <v>5500</v>
      </c>
    </row>
    <row r="279" spans="21:21">
      <c r="U279" s="55">
        <v>5525</v>
      </c>
    </row>
    <row r="280" spans="21:21">
      <c r="U280" s="55">
        <v>5550</v>
      </c>
    </row>
    <row r="281" spans="21:21">
      <c r="U281" s="55">
        <v>5575</v>
      </c>
    </row>
    <row r="282" spans="21:21">
      <c r="U282" s="55">
        <v>5600</v>
      </c>
    </row>
    <row r="283" spans="21:21">
      <c r="U283" s="55">
        <v>5625</v>
      </c>
    </row>
    <row r="284" spans="21:21">
      <c r="U284" s="55">
        <v>5650</v>
      </c>
    </row>
    <row r="285" spans="21:21">
      <c r="U285" s="55">
        <v>5675</v>
      </c>
    </row>
    <row r="286" spans="21:21">
      <c r="U286" s="55">
        <v>5700</v>
      </c>
    </row>
    <row r="287" spans="21:21">
      <c r="U287" s="55">
        <v>5725</v>
      </c>
    </row>
    <row r="288" spans="21:21">
      <c r="U288" s="55">
        <v>5750</v>
      </c>
    </row>
    <row r="289" spans="21:21">
      <c r="U289" s="55">
        <v>5775</v>
      </c>
    </row>
    <row r="290" spans="21:21">
      <c r="U290" s="55">
        <v>5800</v>
      </c>
    </row>
    <row r="291" spans="21:21">
      <c r="U291" s="55">
        <v>5825</v>
      </c>
    </row>
    <row r="292" spans="21:21">
      <c r="U292" s="55">
        <v>5850</v>
      </c>
    </row>
    <row r="293" spans="21:21">
      <c r="U293" s="55">
        <v>5875</v>
      </c>
    </row>
    <row r="294" spans="21:21">
      <c r="U294" s="55">
        <v>5900</v>
      </c>
    </row>
    <row r="295" spans="21:21">
      <c r="U295" s="55">
        <v>5925</v>
      </c>
    </row>
    <row r="296" spans="21:21">
      <c r="U296" s="55">
        <v>5950</v>
      </c>
    </row>
    <row r="297" spans="21:21">
      <c r="U297" s="55">
        <v>5975</v>
      </c>
    </row>
    <row r="298" spans="21:21">
      <c r="U298" s="55">
        <v>6000</v>
      </c>
    </row>
    <row r="299" spans="21:21">
      <c r="U299" s="55">
        <v>6025</v>
      </c>
    </row>
    <row r="300" spans="21:21">
      <c r="U300" s="55">
        <v>6050</v>
      </c>
    </row>
    <row r="301" spans="21:21">
      <c r="U301" s="55">
        <v>6075</v>
      </c>
    </row>
    <row r="302" spans="21:21">
      <c r="U302" s="55">
        <v>6100</v>
      </c>
    </row>
    <row r="303" spans="21:21">
      <c r="U303" s="55">
        <v>6125</v>
      </c>
    </row>
    <row r="304" spans="21:21">
      <c r="U304" s="55">
        <v>6150</v>
      </c>
    </row>
    <row r="305" spans="21:21">
      <c r="U305" s="55">
        <v>6175</v>
      </c>
    </row>
    <row r="306" spans="21:21">
      <c r="U306" s="55">
        <v>6200</v>
      </c>
    </row>
    <row r="307" spans="21:21">
      <c r="U307" s="55">
        <v>6225</v>
      </c>
    </row>
    <row r="308" spans="21:21">
      <c r="U308" s="55">
        <v>6250</v>
      </c>
    </row>
    <row r="309" spans="21:21">
      <c r="U309" s="55">
        <v>6275</v>
      </c>
    </row>
    <row r="310" spans="21:21">
      <c r="U310" s="55">
        <v>6300</v>
      </c>
    </row>
    <row r="311" spans="21:21">
      <c r="U311" s="55">
        <v>6325</v>
      </c>
    </row>
    <row r="312" spans="21:21">
      <c r="U312" s="55">
        <v>6350</v>
      </c>
    </row>
    <row r="313" spans="21:21">
      <c r="U313" s="55">
        <v>6375</v>
      </c>
    </row>
    <row r="314" spans="21:21">
      <c r="U314" s="55">
        <v>6400</v>
      </c>
    </row>
    <row r="315" spans="21:21">
      <c r="U315" s="55">
        <v>6425</v>
      </c>
    </row>
    <row r="316" spans="21:21">
      <c r="U316" s="55">
        <v>6450</v>
      </c>
    </row>
    <row r="317" spans="21:21">
      <c r="U317" s="55">
        <v>6475</v>
      </c>
    </row>
    <row r="318" spans="21:21">
      <c r="U318" s="55">
        <v>6500</v>
      </c>
    </row>
    <row r="319" spans="21:21">
      <c r="U319" s="55">
        <v>6525</v>
      </c>
    </row>
    <row r="320" spans="21:21">
      <c r="U320" s="55">
        <v>6550</v>
      </c>
    </row>
    <row r="321" spans="21:21">
      <c r="U321" s="55">
        <v>6575</v>
      </c>
    </row>
    <row r="322" spans="21:21">
      <c r="U322" s="55">
        <v>6600</v>
      </c>
    </row>
    <row r="323" spans="21:21">
      <c r="U323" s="55">
        <v>6625</v>
      </c>
    </row>
    <row r="324" spans="21:21">
      <c r="U324" s="55">
        <v>6650</v>
      </c>
    </row>
    <row r="325" spans="21:21">
      <c r="U325" s="55">
        <v>6675</v>
      </c>
    </row>
    <row r="326" spans="21:21">
      <c r="U326" s="55">
        <v>6700</v>
      </c>
    </row>
    <row r="327" spans="21:21">
      <c r="U327" s="55">
        <v>6725</v>
      </c>
    </row>
    <row r="328" spans="21:21">
      <c r="U328" s="55">
        <v>6750</v>
      </c>
    </row>
    <row r="329" spans="21:21">
      <c r="U329" s="55">
        <v>6775</v>
      </c>
    </row>
    <row r="330" spans="21:21">
      <c r="U330" s="55">
        <v>6800</v>
      </c>
    </row>
    <row r="331" spans="21:21">
      <c r="U331" s="55">
        <v>6825</v>
      </c>
    </row>
    <row r="332" spans="21:21">
      <c r="U332" s="55">
        <v>6850</v>
      </c>
    </row>
    <row r="333" spans="21:21">
      <c r="U333" s="55">
        <v>6875</v>
      </c>
    </row>
    <row r="334" spans="21:21">
      <c r="U334" s="55">
        <v>6900</v>
      </c>
    </row>
    <row r="335" spans="21:21">
      <c r="U335" s="55">
        <v>6925</v>
      </c>
    </row>
    <row r="336" spans="21:21">
      <c r="U336" s="55">
        <v>6950</v>
      </c>
    </row>
    <row r="337" spans="21:21">
      <c r="U337" s="55">
        <v>6975</v>
      </c>
    </row>
    <row r="338" spans="21:21">
      <c r="U338" s="55">
        <v>7000</v>
      </c>
    </row>
    <row r="339" spans="21:21">
      <c r="U339" s="55">
        <v>7025</v>
      </c>
    </row>
    <row r="340" spans="21:21">
      <c r="U340" s="55">
        <v>7050</v>
      </c>
    </row>
    <row r="341" spans="21:21">
      <c r="U341" s="55">
        <v>7075</v>
      </c>
    </row>
    <row r="342" spans="21:21">
      <c r="U342" s="55">
        <v>7100</v>
      </c>
    </row>
    <row r="343" spans="21:21">
      <c r="U343" s="55">
        <v>7125</v>
      </c>
    </row>
    <row r="344" spans="21:21">
      <c r="U344" s="55">
        <v>7150</v>
      </c>
    </row>
    <row r="345" spans="21:21">
      <c r="U345" s="55">
        <v>7175</v>
      </c>
    </row>
    <row r="346" spans="21:21">
      <c r="U346" s="55">
        <v>7200</v>
      </c>
    </row>
    <row r="347" spans="21:21">
      <c r="U347" s="55">
        <v>7225</v>
      </c>
    </row>
    <row r="348" spans="21:21">
      <c r="U348" s="55">
        <v>7250</v>
      </c>
    </row>
    <row r="349" spans="21:21">
      <c r="U349" s="55">
        <v>7275</v>
      </c>
    </row>
    <row r="350" spans="21:21">
      <c r="U350" s="55">
        <v>7300</v>
      </c>
    </row>
    <row r="351" spans="21:21">
      <c r="U351" s="55">
        <v>7325</v>
      </c>
    </row>
    <row r="352" spans="21:21">
      <c r="U352" s="55">
        <v>7350</v>
      </c>
    </row>
    <row r="353" spans="21:21">
      <c r="U353" s="55">
        <v>7375</v>
      </c>
    </row>
    <row r="354" spans="21:21">
      <c r="U354" s="55">
        <v>7400</v>
      </c>
    </row>
    <row r="355" spans="21:21">
      <c r="U355" s="55">
        <v>7425</v>
      </c>
    </row>
    <row r="356" spans="21:21">
      <c r="U356" s="55">
        <v>7450</v>
      </c>
    </row>
    <row r="357" spans="21:21">
      <c r="U357" s="55">
        <v>7475</v>
      </c>
    </row>
    <row r="358" spans="21:21">
      <c r="U358" s="55">
        <v>7500</v>
      </c>
    </row>
    <row r="359" spans="21:21">
      <c r="U359" s="55">
        <v>7525</v>
      </c>
    </row>
    <row r="360" spans="21:21">
      <c r="U360" s="55">
        <v>7550</v>
      </c>
    </row>
    <row r="361" spans="21:21">
      <c r="U361" s="55">
        <v>7575</v>
      </c>
    </row>
    <row r="362" spans="21:21">
      <c r="U362" s="55">
        <v>7600</v>
      </c>
    </row>
    <row r="363" spans="21:21">
      <c r="U363" s="55">
        <v>7625</v>
      </c>
    </row>
    <row r="364" spans="21:21">
      <c r="U364" s="55">
        <v>7650</v>
      </c>
    </row>
    <row r="365" spans="21:21">
      <c r="U365" s="55">
        <v>7675</v>
      </c>
    </row>
    <row r="366" spans="21:21">
      <c r="U366" s="55">
        <v>7700</v>
      </c>
    </row>
    <row r="367" spans="21:21">
      <c r="U367" s="55">
        <v>7725</v>
      </c>
    </row>
    <row r="368" spans="21:21">
      <c r="U368" s="55">
        <v>7750</v>
      </c>
    </row>
    <row r="369" spans="21:21">
      <c r="U369" s="55">
        <v>7775</v>
      </c>
    </row>
    <row r="370" spans="21:21">
      <c r="U370" s="55">
        <v>7800</v>
      </c>
    </row>
    <row r="371" spans="21:21">
      <c r="U371" s="55">
        <v>7825</v>
      </c>
    </row>
    <row r="372" spans="21:21">
      <c r="U372" s="55">
        <v>7850</v>
      </c>
    </row>
    <row r="373" spans="21:21">
      <c r="U373" s="55">
        <v>7875</v>
      </c>
    </row>
    <row r="374" spans="21:21">
      <c r="U374" s="55">
        <v>7900</v>
      </c>
    </row>
    <row r="375" spans="21:21">
      <c r="U375" s="55">
        <v>7925</v>
      </c>
    </row>
    <row r="376" spans="21:21">
      <c r="U376" s="55">
        <v>7950</v>
      </c>
    </row>
    <row r="377" spans="21:21">
      <c r="U377" s="55">
        <v>7975</v>
      </c>
    </row>
    <row r="378" spans="21:21">
      <c r="U378" s="55">
        <v>8000</v>
      </c>
    </row>
    <row r="379" spans="21:21">
      <c r="U379" s="55">
        <v>8025</v>
      </c>
    </row>
    <row r="380" spans="21:21">
      <c r="U380" s="55">
        <v>8050</v>
      </c>
    </row>
    <row r="381" spans="21:21">
      <c r="U381" s="55">
        <v>8075</v>
      </c>
    </row>
    <row r="382" spans="21:21">
      <c r="U382" s="55">
        <v>8100</v>
      </c>
    </row>
    <row r="383" spans="21:21">
      <c r="U383" s="55">
        <v>8125</v>
      </c>
    </row>
    <row r="384" spans="21:21">
      <c r="U384" s="55">
        <v>8150</v>
      </c>
    </row>
    <row r="385" spans="21:21">
      <c r="U385" s="55">
        <v>8175</v>
      </c>
    </row>
    <row r="386" spans="21:21">
      <c r="U386" s="55">
        <v>8200</v>
      </c>
    </row>
    <row r="387" spans="21:21">
      <c r="U387" s="55">
        <v>8225</v>
      </c>
    </row>
    <row r="388" spans="21:21">
      <c r="U388" s="55">
        <v>8250</v>
      </c>
    </row>
    <row r="389" spans="21:21">
      <c r="U389" s="55">
        <v>8275</v>
      </c>
    </row>
    <row r="390" spans="21:21">
      <c r="U390" s="55">
        <v>8300</v>
      </c>
    </row>
    <row r="391" spans="21:21">
      <c r="U391" s="55">
        <v>8325</v>
      </c>
    </row>
    <row r="392" spans="21:21">
      <c r="U392" s="55">
        <v>8350</v>
      </c>
    </row>
    <row r="393" spans="21:21">
      <c r="U393" s="55">
        <v>8375</v>
      </c>
    </row>
    <row r="394" spans="21:21">
      <c r="U394" s="55">
        <v>8400</v>
      </c>
    </row>
    <row r="395" spans="21:21">
      <c r="U395" s="55">
        <v>8425</v>
      </c>
    </row>
    <row r="396" spans="21:21">
      <c r="U396" s="55">
        <v>8450</v>
      </c>
    </row>
    <row r="397" spans="21:21">
      <c r="U397" s="55">
        <v>8475</v>
      </c>
    </row>
    <row r="398" spans="21:21">
      <c r="U398" s="55">
        <v>8500</v>
      </c>
    </row>
    <row r="399" spans="21:21">
      <c r="U399" s="55">
        <v>8525</v>
      </c>
    </row>
    <row r="400" spans="21:21">
      <c r="U400" s="55">
        <v>8550</v>
      </c>
    </row>
    <row r="401" spans="21:21">
      <c r="U401" s="55">
        <v>8575</v>
      </c>
    </row>
    <row r="402" spans="21:21">
      <c r="U402" s="55">
        <v>8600</v>
      </c>
    </row>
    <row r="403" spans="21:21">
      <c r="U403" s="55">
        <v>8625</v>
      </c>
    </row>
    <row r="404" spans="21:21">
      <c r="U404" s="55">
        <v>8650</v>
      </c>
    </row>
    <row r="405" spans="21:21">
      <c r="U405" s="55">
        <v>8675</v>
      </c>
    </row>
    <row r="406" spans="21:21">
      <c r="U406" s="55">
        <v>8700</v>
      </c>
    </row>
    <row r="407" spans="21:21">
      <c r="U407" s="55">
        <v>8725</v>
      </c>
    </row>
    <row r="408" spans="21:21">
      <c r="U408" s="55">
        <v>8750</v>
      </c>
    </row>
    <row r="409" spans="21:21">
      <c r="U409" s="55">
        <v>8775</v>
      </c>
    </row>
    <row r="410" spans="21:21">
      <c r="U410" s="55">
        <v>8800</v>
      </c>
    </row>
    <row r="411" spans="21:21">
      <c r="U411" s="55">
        <v>8825</v>
      </c>
    </row>
    <row r="412" spans="21:21">
      <c r="U412" s="55">
        <v>8850</v>
      </c>
    </row>
    <row r="413" spans="21:21">
      <c r="U413" s="55">
        <v>8875</v>
      </c>
    </row>
    <row r="414" spans="21:21">
      <c r="U414" s="55">
        <v>8900</v>
      </c>
    </row>
    <row r="415" spans="21:21">
      <c r="U415" s="55">
        <v>8925</v>
      </c>
    </row>
    <row r="416" spans="21:21">
      <c r="U416" s="55">
        <v>8950</v>
      </c>
    </row>
    <row r="417" spans="21:21">
      <c r="U417" s="55">
        <v>8975</v>
      </c>
    </row>
    <row r="418" spans="21:21">
      <c r="U418" s="55">
        <v>9000</v>
      </c>
    </row>
    <row r="419" spans="21:21">
      <c r="U419" s="55">
        <v>9025</v>
      </c>
    </row>
    <row r="420" spans="21:21">
      <c r="U420" s="55">
        <v>9050</v>
      </c>
    </row>
    <row r="421" spans="21:21">
      <c r="U421" s="55">
        <v>9075</v>
      </c>
    </row>
    <row r="422" spans="21:21">
      <c r="U422" s="55">
        <v>9100</v>
      </c>
    </row>
    <row r="423" spans="21:21">
      <c r="U423" s="55">
        <v>9125</v>
      </c>
    </row>
    <row r="424" spans="21:21">
      <c r="U424" s="55">
        <v>9150</v>
      </c>
    </row>
    <row r="425" spans="21:21">
      <c r="U425" s="55">
        <v>9175</v>
      </c>
    </row>
    <row r="426" spans="21:21">
      <c r="U426" s="55">
        <v>9200</v>
      </c>
    </row>
    <row r="427" spans="21:21">
      <c r="U427" s="55">
        <v>9225</v>
      </c>
    </row>
    <row r="428" spans="21:21">
      <c r="U428" s="55">
        <v>9250</v>
      </c>
    </row>
    <row r="429" spans="21:21">
      <c r="U429" s="55">
        <v>9275</v>
      </c>
    </row>
    <row r="430" spans="21:21">
      <c r="U430" s="55">
        <v>9300</v>
      </c>
    </row>
    <row r="431" spans="21:21">
      <c r="U431" s="55">
        <v>9325</v>
      </c>
    </row>
    <row r="432" spans="21:21">
      <c r="U432" s="55">
        <v>9350</v>
      </c>
    </row>
    <row r="433" spans="21:21">
      <c r="U433" s="55">
        <v>9375</v>
      </c>
    </row>
    <row r="434" spans="21:21">
      <c r="U434" s="55">
        <v>9400</v>
      </c>
    </row>
    <row r="435" spans="21:21">
      <c r="U435" s="55">
        <v>9425</v>
      </c>
    </row>
    <row r="436" spans="21:21">
      <c r="U436" s="55">
        <v>9450</v>
      </c>
    </row>
    <row r="437" spans="21:21">
      <c r="U437" s="55">
        <v>9475</v>
      </c>
    </row>
    <row r="438" spans="21:21">
      <c r="U438" s="55">
        <v>9500</v>
      </c>
    </row>
    <row r="439" spans="21:21">
      <c r="U439" s="55">
        <v>9525</v>
      </c>
    </row>
    <row r="440" spans="21:21">
      <c r="U440" s="55">
        <v>9550</v>
      </c>
    </row>
    <row r="441" spans="21:21">
      <c r="U441" s="55">
        <v>9575</v>
      </c>
    </row>
    <row r="442" spans="21:21">
      <c r="U442" s="55">
        <v>9600</v>
      </c>
    </row>
    <row r="443" spans="21:21">
      <c r="U443" s="55">
        <v>9625</v>
      </c>
    </row>
    <row r="444" spans="21:21">
      <c r="U444" s="55">
        <v>9650</v>
      </c>
    </row>
    <row r="445" spans="21:21">
      <c r="U445" s="55">
        <v>9675</v>
      </c>
    </row>
    <row r="446" spans="21:21">
      <c r="U446" s="55">
        <v>9700</v>
      </c>
    </row>
    <row r="447" spans="21:21">
      <c r="U447" s="55">
        <v>9725</v>
      </c>
    </row>
    <row r="448" spans="21:21">
      <c r="U448" s="55">
        <v>9750</v>
      </c>
    </row>
    <row r="449" spans="21:21">
      <c r="U449" s="55">
        <v>9775</v>
      </c>
    </row>
    <row r="450" spans="21:21">
      <c r="U450" s="55">
        <v>9800</v>
      </c>
    </row>
    <row r="451" spans="21:21">
      <c r="U451" s="55">
        <v>9825</v>
      </c>
    </row>
    <row r="452" spans="21:21">
      <c r="U452" s="55">
        <v>9850</v>
      </c>
    </row>
    <row r="453" spans="21:21">
      <c r="U453" s="55">
        <v>9875</v>
      </c>
    </row>
    <row r="454" spans="21:21">
      <c r="U454" s="55">
        <v>9900</v>
      </c>
    </row>
    <row r="455" spans="21:21">
      <c r="U455" s="55">
        <v>9925</v>
      </c>
    </row>
    <row r="456" spans="21:21">
      <c r="U456" s="55">
        <v>9950</v>
      </c>
    </row>
    <row r="457" spans="21:21">
      <c r="U457" s="55">
        <v>9975</v>
      </c>
    </row>
    <row r="458" spans="21:21">
      <c r="U458" s="55">
        <v>10000</v>
      </c>
    </row>
    <row r="459" spans="21:21">
      <c r="U459" s="55">
        <v>10025</v>
      </c>
    </row>
    <row r="460" spans="21:21">
      <c r="U460" s="55">
        <v>10050</v>
      </c>
    </row>
    <row r="461" spans="21:21">
      <c r="U461" s="55">
        <v>10075</v>
      </c>
    </row>
    <row r="462" spans="21:21">
      <c r="U462" s="55">
        <v>10100</v>
      </c>
    </row>
    <row r="463" spans="21:21">
      <c r="U463" s="55">
        <v>10125</v>
      </c>
    </row>
    <row r="464" spans="21:21">
      <c r="U464" s="55">
        <v>10150</v>
      </c>
    </row>
    <row r="465" spans="21:21">
      <c r="U465" s="55">
        <v>10175</v>
      </c>
    </row>
    <row r="466" spans="21:21">
      <c r="U466" s="55">
        <v>10200</v>
      </c>
    </row>
    <row r="467" spans="21:21">
      <c r="U467" s="55">
        <v>10225</v>
      </c>
    </row>
    <row r="468" spans="21:21">
      <c r="U468" s="55">
        <v>10250</v>
      </c>
    </row>
    <row r="469" spans="21:21">
      <c r="U469" s="55">
        <v>10275</v>
      </c>
    </row>
    <row r="470" spans="21:21">
      <c r="U470" s="55">
        <v>10300</v>
      </c>
    </row>
    <row r="471" spans="21:21">
      <c r="U471" s="55">
        <v>10325</v>
      </c>
    </row>
    <row r="472" spans="21:21">
      <c r="U472" s="55">
        <v>10350</v>
      </c>
    </row>
    <row r="473" spans="21:21">
      <c r="U473" s="55">
        <v>10375</v>
      </c>
    </row>
    <row r="474" spans="21:21">
      <c r="U474" s="55">
        <v>10400</v>
      </c>
    </row>
    <row r="475" spans="21:21">
      <c r="U475" s="55">
        <v>10425</v>
      </c>
    </row>
    <row r="476" spans="21:21">
      <c r="U476" s="55">
        <v>10450</v>
      </c>
    </row>
    <row r="477" spans="21:21">
      <c r="U477" s="55">
        <v>10475</v>
      </c>
    </row>
    <row r="478" spans="21:21">
      <c r="U478" s="55">
        <v>10500</v>
      </c>
    </row>
    <row r="479" spans="21:21">
      <c r="U479" s="55">
        <v>10525</v>
      </c>
    </row>
    <row r="480" spans="21:21">
      <c r="U480" s="55">
        <v>10550</v>
      </c>
    </row>
    <row r="481" spans="21:21">
      <c r="U481" s="55">
        <v>10575</v>
      </c>
    </row>
    <row r="482" spans="21:21">
      <c r="U482" s="55">
        <v>10600</v>
      </c>
    </row>
    <row r="483" spans="21:21">
      <c r="U483" s="55">
        <v>10625</v>
      </c>
    </row>
    <row r="484" spans="21:21">
      <c r="U484" s="55">
        <v>10650</v>
      </c>
    </row>
    <row r="485" spans="21:21">
      <c r="U485" s="55">
        <v>10675</v>
      </c>
    </row>
    <row r="486" spans="21:21">
      <c r="U486" s="55">
        <v>10700</v>
      </c>
    </row>
    <row r="487" spans="21:21">
      <c r="U487" s="55">
        <v>10725</v>
      </c>
    </row>
    <row r="488" spans="21:21">
      <c r="U488" s="55">
        <v>10750</v>
      </c>
    </row>
    <row r="489" spans="21:21">
      <c r="U489" s="55">
        <v>10775</v>
      </c>
    </row>
    <row r="490" spans="21:21">
      <c r="U490" s="55">
        <v>10800</v>
      </c>
    </row>
    <row r="491" spans="21:21">
      <c r="U491" s="55">
        <v>10825</v>
      </c>
    </row>
    <row r="492" spans="21:21">
      <c r="U492" s="55">
        <v>10850</v>
      </c>
    </row>
    <row r="493" spans="21:21">
      <c r="U493" s="55">
        <v>10875</v>
      </c>
    </row>
    <row r="494" spans="21:21">
      <c r="U494" s="55">
        <v>10900</v>
      </c>
    </row>
    <row r="495" spans="21:21">
      <c r="U495" s="55">
        <v>10925</v>
      </c>
    </row>
    <row r="496" spans="21:21">
      <c r="U496" s="55">
        <v>10950</v>
      </c>
    </row>
    <row r="497" spans="21:21">
      <c r="U497" s="55">
        <v>10975</v>
      </c>
    </row>
    <row r="498" spans="21:21">
      <c r="U498" s="55">
        <v>11000</v>
      </c>
    </row>
    <row r="499" spans="21:21">
      <c r="U499" s="55">
        <v>11025</v>
      </c>
    </row>
    <row r="500" spans="21:21">
      <c r="U500" s="55">
        <v>11050</v>
      </c>
    </row>
    <row r="501" spans="21:21">
      <c r="U501" s="55">
        <v>11075</v>
      </c>
    </row>
    <row r="502" spans="21:21">
      <c r="U502" s="55">
        <v>11100</v>
      </c>
    </row>
    <row r="503" spans="21:21">
      <c r="U503" s="55">
        <v>11125</v>
      </c>
    </row>
    <row r="504" spans="21:21">
      <c r="U504" s="55">
        <v>11150</v>
      </c>
    </row>
    <row r="505" spans="21:21">
      <c r="U505" s="55">
        <v>11175</v>
      </c>
    </row>
    <row r="506" spans="21:21">
      <c r="U506" s="55">
        <v>11200</v>
      </c>
    </row>
    <row r="507" spans="21:21">
      <c r="U507" s="55">
        <v>11225</v>
      </c>
    </row>
    <row r="508" spans="21:21">
      <c r="U508" s="55">
        <v>11250</v>
      </c>
    </row>
    <row r="509" spans="21:21">
      <c r="U509" s="55">
        <v>11275</v>
      </c>
    </row>
    <row r="510" spans="21:21">
      <c r="U510" s="55">
        <v>11300</v>
      </c>
    </row>
    <row r="511" spans="21:21">
      <c r="U511" s="55">
        <v>11325</v>
      </c>
    </row>
    <row r="512" spans="21:21">
      <c r="U512" s="55">
        <v>11350</v>
      </c>
    </row>
    <row r="513" spans="21:21">
      <c r="U513" s="55">
        <v>11375</v>
      </c>
    </row>
    <row r="514" spans="21:21">
      <c r="U514" s="55">
        <v>11400</v>
      </c>
    </row>
    <row r="515" spans="21:21">
      <c r="U515" s="55">
        <v>11425</v>
      </c>
    </row>
    <row r="516" spans="21:21">
      <c r="U516" s="55">
        <v>11450</v>
      </c>
    </row>
    <row r="517" spans="21:21">
      <c r="U517" s="55">
        <v>11475</v>
      </c>
    </row>
    <row r="518" spans="21:21">
      <c r="U518" s="55">
        <v>11500</v>
      </c>
    </row>
    <row r="519" spans="21:21">
      <c r="U519" s="55">
        <v>11525</v>
      </c>
    </row>
    <row r="520" spans="21:21">
      <c r="U520" s="55">
        <v>11550</v>
      </c>
    </row>
    <row r="521" spans="21:21">
      <c r="U521" s="55">
        <v>11575</v>
      </c>
    </row>
    <row r="522" spans="21:21">
      <c r="U522" s="55">
        <v>11600</v>
      </c>
    </row>
    <row r="523" spans="21:21">
      <c r="U523" s="55">
        <v>11625</v>
      </c>
    </row>
    <row r="524" spans="21:21">
      <c r="U524" s="55">
        <v>11650</v>
      </c>
    </row>
    <row r="525" spans="21:21">
      <c r="U525" s="55">
        <v>11675</v>
      </c>
    </row>
    <row r="526" spans="21:21">
      <c r="U526" s="55">
        <v>11700</v>
      </c>
    </row>
    <row r="527" spans="21:21">
      <c r="U527" s="55">
        <v>11725</v>
      </c>
    </row>
    <row r="528" spans="21:21">
      <c r="U528" s="55">
        <v>11750</v>
      </c>
    </row>
    <row r="529" spans="21:21">
      <c r="U529" s="55">
        <v>11775</v>
      </c>
    </row>
    <row r="530" spans="21:21">
      <c r="U530" s="55">
        <v>11800</v>
      </c>
    </row>
    <row r="531" spans="21:21">
      <c r="U531" s="55">
        <v>11825</v>
      </c>
    </row>
    <row r="532" spans="21:21">
      <c r="U532" s="55">
        <v>11850</v>
      </c>
    </row>
    <row r="533" spans="21:21">
      <c r="U533" s="55">
        <v>11875</v>
      </c>
    </row>
    <row r="534" spans="21:21">
      <c r="U534" s="55">
        <v>11900</v>
      </c>
    </row>
    <row r="535" spans="21:21">
      <c r="U535" s="55">
        <v>11925</v>
      </c>
    </row>
    <row r="536" spans="21:21">
      <c r="U536" s="55">
        <v>11950</v>
      </c>
    </row>
    <row r="537" spans="21:21">
      <c r="U537" s="55">
        <v>11975</v>
      </c>
    </row>
    <row r="538" spans="21:21">
      <c r="U538" s="55">
        <v>12000</v>
      </c>
    </row>
    <row r="539" spans="21:21">
      <c r="U539" s="55">
        <v>12025</v>
      </c>
    </row>
    <row r="540" spans="21:21">
      <c r="U540" s="55">
        <v>12050</v>
      </c>
    </row>
    <row r="541" spans="21:21">
      <c r="U541" s="55">
        <v>12075</v>
      </c>
    </row>
    <row r="542" spans="21:21">
      <c r="U542" s="55">
        <v>12100</v>
      </c>
    </row>
    <row r="543" spans="21:21">
      <c r="U543" s="55">
        <v>12125</v>
      </c>
    </row>
    <row r="544" spans="21:21">
      <c r="U544" s="55">
        <v>12150</v>
      </c>
    </row>
    <row r="545" spans="21:21">
      <c r="U545" s="55">
        <v>12175</v>
      </c>
    </row>
    <row r="546" spans="21:21">
      <c r="U546" s="55">
        <v>12200</v>
      </c>
    </row>
    <row r="547" spans="21:21">
      <c r="U547" s="55">
        <v>12225</v>
      </c>
    </row>
    <row r="548" spans="21:21">
      <c r="U548" s="55">
        <v>12250</v>
      </c>
    </row>
    <row r="549" spans="21:21">
      <c r="U549" s="55">
        <v>12275</v>
      </c>
    </row>
    <row r="550" spans="21:21">
      <c r="U550" s="55">
        <v>12300</v>
      </c>
    </row>
    <row r="551" spans="21:21">
      <c r="U551" s="55">
        <v>12325</v>
      </c>
    </row>
    <row r="552" spans="21:21">
      <c r="U552" s="55">
        <v>12350</v>
      </c>
    </row>
    <row r="553" spans="21:21">
      <c r="U553" s="55">
        <v>12375</v>
      </c>
    </row>
    <row r="554" spans="21:21">
      <c r="U554" s="55">
        <v>12400</v>
      </c>
    </row>
    <row r="555" spans="21:21">
      <c r="U555" s="55">
        <v>12425</v>
      </c>
    </row>
    <row r="556" spans="21:21">
      <c r="U556" s="55">
        <v>12450</v>
      </c>
    </row>
    <row r="557" spans="21:21">
      <c r="U557" s="55">
        <v>12475</v>
      </c>
    </row>
    <row r="558" spans="21:21">
      <c r="U558" s="55">
        <v>12500</v>
      </c>
    </row>
    <row r="559" spans="21:21">
      <c r="U559" s="55">
        <v>12525</v>
      </c>
    </row>
    <row r="560" spans="21:21">
      <c r="U560" s="55">
        <v>12550</v>
      </c>
    </row>
    <row r="561" spans="21:21">
      <c r="U561" s="55">
        <v>12575</v>
      </c>
    </row>
    <row r="562" spans="21:21">
      <c r="U562" s="55">
        <v>12600</v>
      </c>
    </row>
    <row r="563" spans="21:21">
      <c r="U563" s="55">
        <v>12625</v>
      </c>
    </row>
    <row r="564" spans="21:21">
      <c r="U564" s="55">
        <v>12650</v>
      </c>
    </row>
    <row r="565" spans="21:21">
      <c r="U565" s="55">
        <v>12675</v>
      </c>
    </row>
    <row r="566" spans="21:21">
      <c r="U566" s="55">
        <v>12700</v>
      </c>
    </row>
    <row r="567" spans="21:21">
      <c r="U567" s="55">
        <v>12725</v>
      </c>
    </row>
    <row r="568" spans="21:21">
      <c r="U568" s="55">
        <v>12750</v>
      </c>
    </row>
    <row r="569" spans="21:21">
      <c r="U569" s="55">
        <v>12775</v>
      </c>
    </row>
    <row r="570" spans="21:21">
      <c r="U570" s="55">
        <v>12800</v>
      </c>
    </row>
    <row r="571" spans="21:21">
      <c r="U571" s="55">
        <v>12825</v>
      </c>
    </row>
    <row r="572" spans="21:21">
      <c r="U572" s="55">
        <v>12850</v>
      </c>
    </row>
    <row r="573" spans="21:21">
      <c r="U573" s="55">
        <v>12875</v>
      </c>
    </row>
    <row r="574" spans="21:21">
      <c r="U574" s="55">
        <v>12900</v>
      </c>
    </row>
    <row r="575" spans="21:21">
      <c r="U575" s="55">
        <v>12925</v>
      </c>
    </row>
    <row r="576" spans="21:21">
      <c r="U576" s="55">
        <v>12950</v>
      </c>
    </row>
    <row r="577" spans="21:21">
      <c r="U577" s="55">
        <v>12975</v>
      </c>
    </row>
    <row r="578" spans="21:21">
      <c r="U578" s="55">
        <v>13000</v>
      </c>
    </row>
    <row r="579" spans="21:21">
      <c r="U579" s="55">
        <v>13025</v>
      </c>
    </row>
    <row r="580" spans="21:21">
      <c r="U580" s="55">
        <v>13050</v>
      </c>
    </row>
    <row r="581" spans="21:21">
      <c r="U581" s="55">
        <v>13075</v>
      </c>
    </row>
    <row r="582" spans="21:21">
      <c r="U582" s="55">
        <v>13100</v>
      </c>
    </row>
    <row r="583" spans="21:21">
      <c r="U583" s="55">
        <v>13125</v>
      </c>
    </row>
    <row r="584" spans="21:21">
      <c r="U584" s="55">
        <v>13150</v>
      </c>
    </row>
    <row r="585" spans="21:21">
      <c r="U585" s="55">
        <v>13175</v>
      </c>
    </row>
    <row r="586" spans="21:21">
      <c r="U586" s="55">
        <v>13200</v>
      </c>
    </row>
    <row r="587" spans="21:21">
      <c r="U587" s="55">
        <v>13225</v>
      </c>
    </row>
    <row r="588" spans="21:21">
      <c r="U588" s="55">
        <v>13250</v>
      </c>
    </row>
    <row r="589" spans="21:21">
      <c r="U589" s="55">
        <v>13275</v>
      </c>
    </row>
    <row r="590" spans="21:21">
      <c r="U590" s="55">
        <v>13300</v>
      </c>
    </row>
    <row r="591" spans="21:21">
      <c r="U591" s="55">
        <v>13325</v>
      </c>
    </row>
    <row r="592" spans="21:21">
      <c r="U592" s="55">
        <v>13350</v>
      </c>
    </row>
    <row r="593" spans="21:21">
      <c r="U593" s="55">
        <v>13375</v>
      </c>
    </row>
    <row r="594" spans="21:21">
      <c r="U594" s="55">
        <v>13400</v>
      </c>
    </row>
    <row r="595" spans="21:21">
      <c r="U595" s="55">
        <v>13425</v>
      </c>
    </row>
    <row r="596" spans="21:21">
      <c r="U596" s="55">
        <v>13450</v>
      </c>
    </row>
    <row r="597" spans="21:21">
      <c r="U597" s="55">
        <v>13475</v>
      </c>
    </row>
    <row r="598" spans="21:21">
      <c r="U598" s="55">
        <v>13500</v>
      </c>
    </row>
    <row r="599" spans="21:21">
      <c r="U599" s="55">
        <v>13525</v>
      </c>
    </row>
    <row r="600" spans="21:21">
      <c r="U600" s="55">
        <v>13550</v>
      </c>
    </row>
    <row r="601" spans="21:21">
      <c r="U601" s="55">
        <v>13575</v>
      </c>
    </row>
    <row r="602" spans="21:21">
      <c r="U602" s="55">
        <v>13600</v>
      </c>
    </row>
    <row r="603" spans="21:21">
      <c r="U603" s="55">
        <v>13625</v>
      </c>
    </row>
    <row r="604" spans="21:21">
      <c r="U604" s="55">
        <v>13650</v>
      </c>
    </row>
    <row r="605" spans="21:21">
      <c r="U605" s="55">
        <v>13675</v>
      </c>
    </row>
    <row r="606" spans="21:21">
      <c r="U606" s="55">
        <v>13700</v>
      </c>
    </row>
    <row r="607" spans="21:21">
      <c r="U607" s="55">
        <v>13725</v>
      </c>
    </row>
    <row r="608" spans="21:21">
      <c r="U608" s="55">
        <v>13750</v>
      </c>
    </row>
    <row r="609" spans="21:21">
      <c r="U609" s="55">
        <v>13775</v>
      </c>
    </row>
    <row r="610" spans="21:21">
      <c r="U610" s="55">
        <v>13800</v>
      </c>
    </row>
    <row r="611" spans="21:21">
      <c r="U611" s="55">
        <v>13825</v>
      </c>
    </row>
    <row r="612" spans="21:21">
      <c r="U612" s="55">
        <v>13850</v>
      </c>
    </row>
    <row r="613" spans="21:21">
      <c r="U613" s="55">
        <v>13875</v>
      </c>
    </row>
    <row r="614" spans="21:21">
      <c r="U614" s="55">
        <v>13900</v>
      </c>
    </row>
    <row r="615" spans="21:21">
      <c r="U615" s="55">
        <v>13925</v>
      </c>
    </row>
    <row r="616" spans="21:21">
      <c r="U616" s="55">
        <v>13950</v>
      </c>
    </row>
    <row r="617" spans="21:21">
      <c r="U617" s="55">
        <v>13975</v>
      </c>
    </row>
    <row r="618" spans="21:21">
      <c r="U618" s="55">
        <v>14000</v>
      </c>
    </row>
    <row r="619" spans="21:21">
      <c r="U619" s="55">
        <v>14025</v>
      </c>
    </row>
    <row r="620" spans="21:21">
      <c r="U620" s="55">
        <v>14050</v>
      </c>
    </row>
    <row r="621" spans="21:21">
      <c r="U621" s="55">
        <v>14075</v>
      </c>
    </row>
    <row r="622" spans="21:21">
      <c r="U622" s="55">
        <v>14100</v>
      </c>
    </row>
    <row r="623" spans="21:21">
      <c r="U623" s="55">
        <v>14125</v>
      </c>
    </row>
    <row r="624" spans="21:21">
      <c r="U624" s="55">
        <v>14150</v>
      </c>
    </row>
    <row r="625" spans="21:21">
      <c r="U625" s="55">
        <v>14175</v>
      </c>
    </row>
    <row r="626" spans="21:21">
      <c r="U626" s="55">
        <v>14200</v>
      </c>
    </row>
    <row r="627" spans="21:21">
      <c r="U627" s="55">
        <v>14225</v>
      </c>
    </row>
    <row r="628" spans="21:21">
      <c r="U628" s="55">
        <v>14250</v>
      </c>
    </row>
    <row r="629" spans="21:21">
      <c r="U629" s="55">
        <v>14275</v>
      </c>
    </row>
    <row r="630" spans="21:21">
      <c r="U630" s="55">
        <v>14300</v>
      </c>
    </row>
    <row r="631" spans="21:21">
      <c r="U631" s="55">
        <v>14325</v>
      </c>
    </row>
    <row r="632" spans="21:21">
      <c r="U632" s="55">
        <v>14350</v>
      </c>
    </row>
    <row r="633" spans="21:21">
      <c r="U633" s="55">
        <v>14375</v>
      </c>
    </row>
    <row r="634" spans="21:21">
      <c r="U634" s="55">
        <v>14400</v>
      </c>
    </row>
    <row r="635" spans="21:21">
      <c r="U635" s="55">
        <v>14425</v>
      </c>
    </row>
    <row r="636" spans="21:21">
      <c r="U636" s="55">
        <v>14450</v>
      </c>
    </row>
    <row r="637" spans="21:21">
      <c r="U637" s="55">
        <v>14475</v>
      </c>
    </row>
    <row r="638" spans="21:21">
      <c r="U638" s="55">
        <v>14500</v>
      </c>
    </row>
    <row r="639" spans="21:21">
      <c r="U639" s="55">
        <v>14525</v>
      </c>
    </row>
    <row r="640" spans="21:21">
      <c r="U640" s="55">
        <v>14550</v>
      </c>
    </row>
    <row r="641" spans="21:21">
      <c r="U641" s="55">
        <v>14575</v>
      </c>
    </row>
    <row r="642" spans="21:21">
      <c r="U642" s="55">
        <v>14600</v>
      </c>
    </row>
    <row r="643" spans="21:21">
      <c r="U643" s="55">
        <v>14625</v>
      </c>
    </row>
    <row r="644" spans="21:21">
      <c r="U644" s="55">
        <v>14650</v>
      </c>
    </row>
    <row r="645" spans="21:21">
      <c r="U645" s="55">
        <v>14675</v>
      </c>
    </row>
    <row r="646" spans="21:21">
      <c r="U646" s="55">
        <v>14700</v>
      </c>
    </row>
    <row r="647" spans="21:21">
      <c r="U647" s="55">
        <v>14725</v>
      </c>
    </row>
    <row r="648" spans="21:21">
      <c r="U648" s="55">
        <v>14750</v>
      </c>
    </row>
    <row r="649" spans="21:21">
      <c r="U649" s="55">
        <v>14775</v>
      </c>
    </row>
    <row r="650" spans="21:21">
      <c r="U650" s="55">
        <v>14800</v>
      </c>
    </row>
    <row r="651" spans="21:21">
      <c r="U651" s="55">
        <v>14825</v>
      </c>
    </row>
    <row r="652" spans="21:21">
      <c r="U652" s="55">
        <v>14850</v>
      </c>
    </row>
    <row r="653" spans="21:21">
      <c r="U653" s="55">
        <v>14875</v>
      </c>
    </row>
    <row r="654" spans="21:21">
      <c r="U654" s="55">
        <v>14900</v>
      </c>
    </row>
    <row r="655" spans="21:21">
      <c r="U655" s="55">
        <v>14925</v>
      </c>
    </row>
    <row r="656" spans="21:21">
      <c r="U656" s="55">
        <v>14950</v>
      </c>
    </row>
    <row r="657" spans="21:21">
      <c r="U657" s="55">
        <v>14975</v>
      </c>
    </row>
    <row r="658" spans="21:21">
      <c r="U658" s="55">
        <v>15000</v>
      </c>
    </row>
    <row r="659" spans="21:21">
      <c r="U659" s="55">
        <v>15025</v>
      </c>
    </row>
    <row r="660" spans="21:21">
      <c r="U660" s="55">
        <v>15050</v>
      </c>
    </row>
    <row r="661" spans="21:21">
      <c r="U661" s="55">
        <v>15075</v>
      </c>
    </row>
    <row r="662" spans="21:21">
      <c r="U662" s="55">
        <v>15100</v>
      </c>
    </row>
    <row r="663" spans="21:21">
      <c r="U663" s="55">
        <v>15125</v>
      </c>
    </row>
    <row r="664" spans="21:21">
      <c r="U664" s="55">
        <v>15150</v>
      </c>
    </row>
    <row r="665" spans="21:21">
      <c r="U665" s="55">
        <v>15175</v>
      </c>
    </row>
    <row r="666" spans="21:21">
      <c r="U666" s="55">
        <v>15200</v>
      </c>
    </row>
  </sheetData>
  <mergeCells count="33">
    <mergeCell ref="P4:W4"/>
    <mergeCell ref="E1:W3"/>
    <mergeCell ref="K4:L4"/>
    <mergeCell ref="H16:J16"/>
    <mergeCell ref="Q17:W17"/>
    <mergeCell ref="E18:F28"/>
    <mergeCell ref="H18:J18"/>
    <mergeCell ref="H19:J19"/>
    <mergeCell ref="H20:J20"/>
    <mergeCell ref="H21:J21"/>
    <mergeCell ref="H22:J22"/>
    <mergeCell ref="H23:J23"/>
    <mergeCell ref="H24:J24"/>
    <mergeCell ref="H25:J25"/>
    <mergeCell ref="H26:J26"/>
    <mergeCell ref="H27:J27"/>
    <mergeCell ref="H28:J28"/>
    <mergeCell ref="P30:P31"/>
    <mergeCell ref="N30:O31"/>
    <mergeCell ref="H30:M31"/>
    <mergeCell ref="M4:O4"/>
    <mergeCell ref="E5:F16"/>
    <mergeCell ref="H5:J5"/>
    <mergeCell ref="H6:J6"/>
    <mergeCell ref="H7:J7"/>
    <mergeCell ref="H8:J8"/>
    <mergeCell ref="H9:J9"/>
    <mergeCell ref="H10:J10"/>
    <mergeCell ref="H11:J11"/>
    <mergeCell ref="H12:J12"/>
    <mergeCell ref="H13:J13"/>
    <mergeCell ref="H14:J14"/>
    <mergeCell ref="H15:J15"/>
  </mergeCells>
  <conditionalFormatting sqref="N28:N29">
    <cfRule type="expression" dxfId="1" priority="10">
      <formula>G28=TRUE</formula>
    </cfRule>
  </conditionalFormatting>
  <conditionalFormatting sqref="N16">
    <cfRule type="expression" dxfId="0" priority="2">
      <formula>G16=TRUE</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571500</xdr:colOff>
                    <xdr:row>4</xdr:row>
                    <xdr:rowOff>161925</xdr:rowOff>
                  </from>
                  <to>
                    <xdr:col>7</xdr:col>
                    <xdr:colOff>9525</xdr:colOff>
                    <xdr:row>6</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571500</xdr:colOff>
                    <xdr:row>3</xdr:row>
                    <xdr:rowOff>142875</xdr:rowOff>
                  </from>
                  <to>
                    <xdr:col>7</xdr:col>
                    <xdr:colOff>9525</xdr:colOff>
                    <xdr:row>5</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571500</xdr:colOff>
                    <xdr:row>5</xdr:row>
                    <xdr:rowOff>161925</xdr:rowOff>
                  </from>
                  <to>
                    <xdr:col>7</xdr:col>
                    <xdr:colOff>9525</xdr:colOff>
                    <xdr:row>7</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571500</xdr:colOff>
                    <xdr:row>6</xdr:row>
                    <xdr:rowOff>161925</xdr:rowOff>
                  </from>
                  <to>
                    <xdr:col>7</xdr:col>
                    <xdr:colOff>9525</xdr:colOff>
                    <xdr:row>8</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571500</xdr:colOff>
                    <xdr:row>7</xdr:row>
                    <xdr:rowOff>161925</xdr:rowOff>
                  </from>
                  <to>
                    <xdr:col>7</xdr:col>
                    <xdr:colOff>9525</xdr:colOff>
                    <xdr:row>9</xdr:row>
                    <xdr:rowOff>9525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571500</xdr:colOff>
                    <xdr:row>8</xdr:row>
                    <xdr:rowOff>161925</xdr:rowOff>
                  </from>
                  <to>
                    <xdr:col>7</xdr:col>
                    <xdr:colOff>9525</xdr:colOff>
                    <xdr:row>10</xdr:row>
                    <xdr:rowOff>9525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571500</xdr:colOff>
                    <xdr:row>9</xdr:row>
                    <xdr:rowOff>161925</xdr:rowOff>
                  </from>
                  <to>
                    <xdr:col>7</xdr:col>
                    <xdr:colOff>9525</xdr:colOff>
                    <xdr:row>11</xdr:row>
                    <xdr:rowOff>9525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571500</xdr:colOff>
                    <xdr:row>10</xdr:row>
                    <xdr:rowOff>161925</xdr:rowOff>
                  </from>
                  <to>
                    <xdr:col>7</xdr:col>
                    <xdr:colOff>9525</xdr:colOff>
                    <xdr:row>12</xdr:row>
                    <xdr:rowOff>9525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571500</xdr:colOff>
                    <xdr:row>11</xdr:row>
                    <xdr:rowOff>152400</xdr:rowOff>
                  </from>
                  <to>
                    <xdr:col>7</xdr:col>
                    <xdr:colOff>9525</xdr:colOff>
                    <xdr:row>13</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xdr:col>
                    <xdr:colOff>571500</xdr:colOff>
                    <xdr:row>12</xdr:row>
                    <xdr:rowOff>161925</xdr:rowOff>
                  </from>
                  <to>
                    <xdr:col>7</xdr:col>
                    <xdr:colOff>9525</xdr:colOff>
                    <xdr:row>14</xdr:row>
                    <xdr:rowOff>9525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xdr:col>
                    <xdr:colOff>571500</xdr:colOff>
                    <xdr:row>13</xdr:row>
                    <xdr:rowOff>142875</xdr:rowOff>
                  </from>
                  <to>
                    <xdr:col>7</xdr:col>
                    <xdr:colOff>9525</xdr:colOff>
                    <xdr:row>14</xdr:row>
                    <xdr:rowOff>180975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571500</xdr:colOff>
                    <xdr:row>16</xdr:row>
                    <xdr:rowOff>161925</xdr:rowOff>
                  </from>
                  <to>
                    <xdr:col>7</xdr:col>
                    <xdr:colOff>9525</xdr:colOff>
                    <xdr:row>18</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xdr:col>
                    <xdr:colOff>571500</xdr:colOff>
                    <xdr:row>17</xdr:row>
                    <xdr:rowOff>171450</xdr:rowOff>
                  </from>
                  <to>
                    <xdr:col>7</xdr:col>
                    <xdr:colOff>9525</xdr:colOff>
                    <xdr:row>19</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xdr:col>
                    <xdr:colOff>571500</xdr:colOff>
                    <xdr:row>18</xdr:row>
                    <xdr:rowOff>161925</xdr:rowOff>
                  </from>
                  <to>
                    <xdr:col>7</xdr:col>
                    <xdr:colOff>9525</xdr:colOff>
                    <xdr:row>20</xdr:row>
                    <xdr:rowOff>9525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xdr:col>
                    <xdr:colOff>571500</xdr:colOff>
                    <xdr:row>19</xdr:row>
                    <xdr:rowOff>161925</xdr:rowOff>
                  </from>
                  <to>
                    <xdr:col>7</xdr:col>
                    <xdr:colOff>9525</xdr:colOff>
                    <xdr:row>21</xdr:row>
                    <xdr:rowOff>9525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5</xdr:col>
                    <xdr:colOff>571500</xdr:colOff>
                    <xdr:row>20</xdr:row>
                    <xdr:rowOff>161925</xdr:rowOff>
                  </from>
                  <to>
                    <xdr:col>7</xdr:col>
                    <xdr:colOff>9525</xdr:colOff>
                    <xdr:row>22</xdr:row>
                    <xdr:rowOff>9525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5</xdr:col>
                    <xdr:colOff>571500</xdr:colOff>
                    <xdr:row>21</xdr:row>
                    <xdr:rowOff>142875</xdr:rowOff>
                  </from>
                  <to>
                    <xdr:col>7</xdr:col>
                    <xdr:colOff>9525</xdr:colOff>
                    <xdr:row>22</xdr:row>
                    <xdr:rowOff>180975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5</xdr:col>
                    <xdr:colOff>571500</xdr:colOff>
                    <xdr:row>22</xdr:row>
                    <xdr:rowOff>161925</xdr:rowOff>
                  </from>
                  <to>
                    <xdr:col>7</xdr:col>
                    <xdr:colOff>9525</xdr:colOff>
                    <xdr:row>24</xdr:row>
                    <xdr:rowOff>9525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5</xdr:col>
                    <xdr:colOff>571500</xdr:colOff>
                    <xdr:row>23</xdr:row>
                    <xdr:rowOff>152400</xdr:rowOff>
                  </from>
                  <to>
                    <xdr:col>7</xdr:col>
                    <xdr:colOff>9525</xdr:colOff>
                    <xdr:row>25</xdr:row>
                    <xdr:rowOff>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5</xdr:col>
                    <xdr:colOff>571500</xdr:colOff>
                    <xdr:row>24</xdr:row>
                    <xdr:rowOff>152400</xdr:rowOff>
                  </from>
                  <to>
                    <xdr:col>7</xdr:col>
                    <xdr:colOff>9525</xdr:colOff>
                    <xdr:row>26</xdr:row>
                    <xdr:rowOff>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5</xdr:col>
                    <xdr:colOff>571500</xdr:colOff>
                    <xdr:row>25</xdr:row>
                    <xdr:rowOff>161925</xdr:rowOff>
                  </from>
                  <to>
                    <xdr:col>7</xdr:col>
                    <xdr:colOff>9525</xdr:colOff>
                    <xdr:row>27</xdr:row>
                    <xdr:rowOff>9525</xdr:rowOff>
                  </to>
                </anchor>
              </controlPr>
            </control>
          </mc:Choice>
        </mc:AlternateContent>
        <mc:AlternateContent xmlns:mc="http://schemas.openxmlformats.org/markup-compatibility/2006">
          <mc:Choice Requires="x14">
            <control shapeId="7225" r:id="rId25" name="Check Box 57">
              <controlPr defaultSize="0" autoFill="0" autoLine="0" autoPict="0">
                <anchor moveWithCells="1">
                  <from>
                    <xdr:col>5</xdr:col>
                    <xdr:colOff>571500</xdr:colOff>
                    <xdr:row>26</xdr:row>
                    <xdr:rowOff>152400</xdr:rowOff>
                  </from>
                  <to>
                    <xdr:col>7</xdr:col>
                    <xdr:colOff>9525</xdr:colOff>
                    <xdr:row>28</xdr:row>
                    <xdr:rowOff>0</xdr:rowOff>
                  </to>
                </anchor>
              </controlPr>
            </control>
          </mc:Choice>
        </mc:AlternateContent>
        <mc:AlternateContent xmlns:mc="http://schemas.openxmlformats.org/markup-compatibility/2006">
          <mc:Choice Requires="x14">
            <control shapeId="7227" r:id="rId26" name="Check Box 59">
              <controlPr defaultSize="0" autoFill="0" autoLine="0" autoPict="0">
                <anchor moveWithCells="1">
                  <from>
                    <xdr:col>5</xdr:col>
                    <xdr:colOff>571500</xdr:colOff>
                    <xdr:row>14</xdr:row>
                    <xdr:rowOff>180975</xdr:rowOff>
                  </from>
                  <to>
                    <xdr:col>7</xdr:col>
                    <xdr:colOff>9525</xdr:colOff>
                    <xdr:row>16</xdr:row>
                    <xdr:rowOff>28575</xdr:rowOff>
                  </to>
                </anchor>
              </controlPr>
            </control>
          </mc:Choice>
        </mc:AlternateContent>
        <mc:AlternateContent xmlns:mc="http://schemas.openxmlformats.org/markup-compatibility/2006">
          <mc:Choice Requires="x14">
            <control shapeId="7235" r:id="rId27" name="Check Box 67">
              <controlPr defaultSize="0" autoFill="0" autoLine="0" autoPict="0">
                <anchor moveWithCells="1">
                  <from>
                    <xdr:col>10</xdr:col>
                    <xdr:colOff>0</xdr:colOff>
                    <xdr:row>4</xdr:row>
                    <xdr:rowOff>9525</xdr:rowOff>
                  </from>
                  <to>
                    <xdr:col>11</xdr:col>
                    <xdr:colOff>28575</xdr:colOff>
                    <xdr:row>5</xdr:row>
                    <xdr:rowOff>9525</xdr:rowOff>
                  </to>
                </anchor>
              </controlPr>
            </control>
          </mc:Choice>
        </mc:AlternateContent>
        <mc:AlternateContent xmlns:mc="http://schemas.openxmlformats.org/markup-compatibility/2006">
          <mc:Choice Requires="x14">
            <control shapeId="7236" r:id="rId28" name="Check Box 68">
              <controlPr defaultSize="0" autoFill="0" autoLine="0" autoPict="0">
                <anchor moveWithCells="1">
                  <from>
                    <xdr:col>10</xdr:col>
                    <xdr:colOff>0</xdr:colOff>
                    <xdr:row>10</xdr:row>
                    <xdr:rowOff>0</xdr:rowOff>
                  </from>
                  <to>
                    <xdr:col>11</xdr:col>
                    <xdr:colOff>28575</xdr:colOff>
                    <xdr:row>11</xdr:row>
                    <xdr:rowOff>0</xdr:rowOff>
                  </to>
                </anchor>
              </controlPr>
            </control>
          </mc:Choice>
        </mc:AlternateContent>
        <mc:AlternateContent xmlns:mc="http://schemas.openxmlformats.org/markup-compatibility/2006">
          <mc:Choice Requires="x14">
            <control shapeId="7237" r:id="rId29" name="Check Box 69">
              <controlPr defaultSize="0" autoFill="0" autoLine="0" autoPict="0">
                <anchor moveWithCells="1">
                  <from>
                    <xdr:col>10</xdr:col>
                    <xdr:colOff>0</xdr:colOff>
                    <xdr:row>5</xdr:row>
                    <xdr:rowOff>9525</xdr:rowOff>
                  </from>
                  <to>
                    <xdr:col>11</xdr:col>
                    <xdr:colOff>28575</xdr:colOff>
                    <xdr:row>6</xdr:row>
                    <xdr:rowOff>9525</xdr:rowOff>
                  </to>
                </anchor>
              </controlPr>
            </control>
          </mc:Choice>
        </mc:AlternateContent>
        <mc:AlternateContent xmlns:mc="http://schemas.openxmlformats.org/markup-compatibility/2006">
          <mc:Choice Requires="x14">
            <control shapeId="7238" r:id="rId30" name="Check Box 70">
              <controlPr defaultSize="0" autoFill="0" autoLine="0" autoPict="0">
                <anchor moveWithCells="1">
                  <from>
                    <xdr:col>10</xdr:col>
                    <xdr:colOff>0</xdr:colOff>
                    <xdr:row>6</xdr:row>
                    <xdr:rowOff>9525</xdr:rowOff>
                  </from>
                  <to>
                    <xdr:col>11</xdr:col>
                    <xdr:colOff>28575</xdr:colOff>
                    <xdr:row>7</xdr:row>
                    <xdr:rowOff>9525</xdr:rowOff>
                  </to>
                </anchor>
              </controlPr>
            </control>
          </mc:Choice>
        </mc:AlternateContent>
        <mc:AlternateContent xmlns:mc="http://schemas.openxmlformats.org/markup-compatibility/2006">
          <mc:Choice Requires="x14">
            <control shapeId="7239" r:id="rId31" name="Check Box 71">
              <controlPr defaultSize="0" autoFill="0" autoLine="0" autoPict="0">
                <anchor moveWithCells="1">
                  <from>
                    <xdr:col>10</xdr:col>
                    <xdr:colOff>0</xdr:colOff>
                    <xdr:row>6</xdr:row>
                    <xdr:rowOff>180975</xdr:rowOff>
                  </from>
                  <to>
                    <xdr:col>11</xdr:col>
                    <xdr:colOff>28575</xdr:colOff>
                    <xdr:row>7</xdr:row>
                    <xdr:rowOff>180975</xdr:rowOff>
                  </to>
                </anchor>
              </controlPr>
            </control>
          </mc:Choice>
        </mc:AlternateContent>
        <mc:AlternateContent xmlns:mc="http://schemas.openxmlformats.org/markup-compatibility/2006">
          <mc:Choice Requires="x14">
            <control shapeId="7240" r:id="rId32" name="Check Box 72">
              <controlPr defaultSize="0" autoFill="0" autoLine="0" autoPict="0">
                <anchor moveWithCells="1">
                  <from>
                    <xdr:col>10</xdr:col>
                    <xdr:colOff>0</xdr:colOff>
                    <xdr:row>8</xdr:row>
                    <xdr:rowOff>0</xdr:rowOff>
                  </from>
                  <to>
                    <xdr:col>11</xdr:col>
                    <xdr:colOff>28575</xdr:colOff>
                    <xdr:row>9</xdr:row>
                    <xdr:rowOff>0</xdr:rowOff>
                  </to>
                </anchor>
              </controlPr>
            </control>
          </mc:Choice>
        </mc:AlternateContent>
        <mc:AlternateContent xmlns:mc="http://schemas.openxmlformats.org/markup-compatibility/2006">
          <mc:Choice Requires="x14">
            <control shapeId="7241" r:id="rId33" name="Check Box 73">
              <controlPr defaultSize="0" autoFill="0" autoLine="0" autoPict="0">
                <anchor moveWithCells="1">
                  <from>
                    <xdr:col>10</xdr:col>
                    <xdr:colOff>0</xdr:colOff>
                    <xdr:row>9</xdr:row>
                    <xdr:rowOff>9525</xdr:rowOff>
                  </from>
                  <to>
                    <xdr:col>11</xdr:col>
                    <xdr:colOff>28575</xdr:colOff>
                    <xdr:row>10</xdr:row>
                    <xdr:rowOff>9525</xdr:rowOff>
                  </to>
                </anchor>
              </controlPr>
            </control>
          </mc:Choice>
        </mc:AlternateContent>
        <mc:AlternateContent xmlns:mc="http://schemas.openxmlformats.org/markup-compatibility/2006">
          <mc:Choice Requires="x14">
            <control shapeId="7242" r:id="rId34" name="Check Box 74">
              <controlPr defaultSize="0" autoFill="0" autoLine="0" autoPict="0">
                <anchor moveWithCells="1">
                  <from>
                    <xdr:col>10</xdr:col>
                    <xdr:colOff>0</xdr:colOff>
                    <xdr:row>11</xdr:row>
                    <xdr:rowOff>28575</xdr:rowOff>
                  </from>
                  <to>
                    <xdr:col>11</xdr:col>
                    <xdr:colOff>28575</xdr:colOff>
                    <xdr:row>12</xdr:row>
                    <xdr:rowOff>28575</xdr:rowOff>
                  </to>
                </anchor>
              </controlPr>
            </control>
          </mc:Choice>
        </mc:AlternateContent>
        <mc:AlternateContent xmlns:mc="http://schemas.openxmlformats.org/markup-compatibility/2006">
          <mc:Choice Requires="x14">
            <control shapeId="7243" r:id="rId35" name="Check Box 75">
              <controlPr defaultSize="0" autoFill="0" autoLine="0" autoPict="0">
                <anchor moveWithCells="1">
                  <from>
                    <xdr:col>10</xdr:col>
                    <xdr:colOff>0</xdr:colOff>
                    <xdr:row>12</xdr:row>
                    <xdr:rowOff>28575</xdr:rowOff>
                  </from>
                  <to>
                    <xdr:col>11</xdr:col>
                    <xdr:colOff>28575</xdr:colOff>
                    <xdr:row>13</xdr:row>
                    <xdr:rowOff>28575</xdr:rowOff>
                  </to>
                </anchor>
              </controlPr>
            </control>
          </mc:Choice>
        </mc:AlternateContent>
        <mc:AlternateContent xmlns:mc="http://schemas.openxmlformats.org/markup-compatibility/2006">
          <mc:Choice Requires="x14">
            <control shapeId="7244" r:id="rId36" name="Check Box 76">
              <controlPr defaultSize="0" autoFill="0" autoLine="0" autoPict="0">
                <anchor moveWithCells="1">
                  <from>
                    <xdr:col>10</xdr:col>
                    <xdr:colOff>0</xdr:colOff>
                    <xdr:row>13</xdr:row>
                    <xdr:rowOff>28575</xdr:rowOff>
                  </from>
                  <to>
                    <xdr:col>11</xdr:col>
                    <xdr:colOff>28575</xdr:colOff>
                    <xdr:row>14</xdr:row>
                    <xdr:rowOff>28575</xdr:rowOff>
                  </to>
                </anchor>
              </controlPr>
            </control>
          </mc:Choice>
        </mc:AlternateContent>
        <mc:AlternateContent xmlns:mc="http://schemas.openxmlformats.org/markup-compatibility/2006">
          <mc:Choice Requires="x14">
            <control shapeId="7245" r:id="rId37" name="Check Box 77">
              <controlPr defaultSize="0" autoFill="0" autoLine="0" autoPict="0">
                <anchor moveWithCells="1">
                  <from>
                    <xdr:col>10</xdr:col>
                    <xdr:colOff>0</xdr:colOff>
                    <xdr:row>14</xdr:row>
                    <xdr:rowOff>9525</xdr:rowOff>
                  </from>
                  <to>
                    <xdr:col>11</xdr:col>
                    <xdr:colOff>28575</xdr:colOff>
                    <xdr:row>15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Survey</vt:lpstr>
      <vt:lpstr>Energy Conservation</vt:lpstr>
      <vt:lpstr>Comfort</vt:lpstr>
      <vt:lpstr>End</vt:lpstr>
    </vt:vector>
  </TitlesOfParts>
  <Company>UCCS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Brittany Burns</cp:lastModifiedBy>
  <dcterms:created xsi:type="dcterms:W3CDTF">2014-12-15T21:20:11Z</dcterms:created>
  <dcterms:modified xsi:type="dcterms:W3CDTF">2017-05-03T16:07:06Z</dcterms:modified>
</cp:coreProperties>
</file>